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4D259055-EEE4-45E3-B0DA-2FB0781D6E91}"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c r="DG42" i="10"/>
  <c r="CQ42" i="10"/>
  <c r="CO42" i="10"/>
  <c r="BY42" i="10"/>
  <c r="BW42" i="10" s="1"/>
  <c r="BE42" i="10"/>
  <c r="AM42" i="10"/>
  <c r="U42" i="10"/>
  <c r="E42" i="10"/>
  <c r="C42" i="10" s="1"/>
  <c r="DG41" i="10"/>
  <c r="CQ41" i="10"/>
  <c r="CO41" i="10"/>
  <c r="BY41" i="10"/>
  <c r="BW41" i="10"/>
  <c r="BE41" i="10"/>
  <c r="AM41" i="10"/>
  <c r="U41" i="10"/>
  <c r="E41" i="10"/>
  <c r="C41" i="10" s="1"/>
  <c r="DG40" i="10"/>
  <c r="CQ40" i="10"/>
  <c r="CO40" i="10"/>
  <c r="BY40" i="10"/>
  <c r="BW40" i="10" s="1"/>
  <c r="BE40" i="10"/>
  <c r="AM40" i="10"/>
  <c r="U40" i="10"/>
  <c r="E40" i="10"/>
  <c r="C40" i="10" s="1"/>
  <c r="DG39" i="10"/>
  <c r="CQ39" i="10"/>
  <c r="BY39" i="10"/>
  <c r="BE39" i="10"/>
  <c r="AM39" i="10"/>
  <c r="U39" i="10"/>
  <c r="E39" i="10"/>
  <c r="C39" i="10"/>
  <c r="DG38" i="10"/>
  <c r="CQ38" i="10"/>
  <c r="BY38" i="10"/>
  <c r="BE38" i="10"/>
  <c r="AM38" i="10"/>
  <c r="W38" i="10"/>
  <c r="E38" i="10"/>
  <c r="C38" i="10"/>
  <c r="DG37" i="10"/>
  <c r="CQ37" i="10"/>
  <c r="BY37" i="10"/>
  <c r="BE37" i="10"/>
  <c r="AM37" i="10"/>
  <c r="W37" i="10"/>
  <c r="E37" i="10"/>
  <c r="C37" i="10"/>
  <c r="DG36" i="10"/>
  <c r="CQ36" i="10"/>
  <c r="BY36" i="10"/>
  <c r="BE36" i="10"/>
  <c r="AO36" i="10"/>
  <c r="W36" i="10"/>
  <c r="E36" i="10"/>
  <c r="C36" i="10" s="1"/>
  <c r="DG35" i="10"/>
  <c r="CQ35" i="10"/>
  <c r="BY35" i="10"/>
  <c r="BE35" i="10"/>
  <c r="AO35" i="10"/>
  <c r="W35" i="10"/>
  <c r="E35" i="10"/>
  <c r="C35" i="10"/>
  <c r="DG34" i="10"/>
  <c r="CQ34" i="10"/>
  <c r="BY34" i="10"/>
  <c r="BG34" i="10"/>
  <c r="AO34" i="10"/>
  <c r="W34" i="10"/>
  <c r="E34" i="10"/>
  <c r="C34" i="10"/>
  <c r="U38" i="10" l="1"/>
  <c r="U34" i="10"/>
  <c r="U35" i="10" s="1"/>
  <c r="U36" i="10" s="1"/>
  <c r="U37" i="10" s="1"/>
  <c r="AM34" i="10" l="1"/>
  <c r="AM35" i="10" l="1"/>
  <c r="AM36" i="10" s="1"/>
  <c r="BW34" i="10" s="1"/>
  <c r="BW35" i="10" s="1"/>
  <c r="BW36" i="10" s="1"/>
  <c r="BW37" i="10" s="1"/>
  <c r="BW38" i="10" s="1"/>
  <c r="BW39" i="10" s="1"/>
  <c r="BE34" i="10"/>
  <c r="CO34" i="10" l="1"/>
  <c r="CO35" i="10" s="1"/>
  <c r="CO36" i="10" s="1"/>
  <c r="CO37" i="10" s="1"/>
  <c r="CO38" i="10" s="1"/>
  <c r="CO39" i="10" s="1"/>
</calcChain>
</file>

<file path=xl/sharedStrings.xml><?xml version="1.0" encoding="utf-8"?>
<sst xmlns="http://schemas.openxmlformats.org/spreadsheetml/2006/main" count="1157" uniqueCount="561">
  <si>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</si>
  <si>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</si>
  <si>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</si>
  <si>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</si>
  <si>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大野市</t>
  </si>
  <si>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</si>
  <si>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</si>
  <si>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</si>
  <si>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</si>
  <si>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</si>
  <si>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</si>
  <si>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介護保険事業特別会計（保険事業勘定）</t>
  </si>
  <si>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</si>
  <si>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</si>
  <si>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</si>
  <si>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</si>
  <si>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</si>
  <si>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</si>
  <si>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</si>
  <si>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</si>
  <si>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 0.08</t>
  </si>
  <si>
    <t>減債基金積立相当額</t>
    <rPh sb="0" eb="2">
      <t>ゲンサイ</t>
    </rPh>
    <rPh sb="2" eb="4">
      <t>キキン</t>
    </rPh>
    <rPh sb="4" eb="6">
      <t>ツミタテ</t>
    </rPh>
    <rPh sb="6" eb="9">
      <t>ソウトウガク</t>
    </rPh>
    <phoneticPr fontId="35"/>
  </si>
  <si>
    <t>手数料</t>
  </si>
  <si>
    <t>人口</t>
    <rPh sb="0" eb="2">
      <t>ジンコウ</t>
    </rPh>
    <phoneticPr fontId="6"/>
  </si>
  <si>
    <t>結のまち越前おおの</t>
  </si>
  <si>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</si>
  <si>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</si>
  <si>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</si>
  <si>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</si>
  <si>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</si>
  <si>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</si>
  <si>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</si>
  <si>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</si>
  <si>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</si>
  <si>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</si>
  <si>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</si>
  <si>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</si>
  <si>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</si>
  <si>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</si>
  <si>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</si>
  <si>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</si>
  <si>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</si>
  <si>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</si>
  <si>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</si>
  <si>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</si>
  <si>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</si>
  <si>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</si>
  <si>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</si>
  <si>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</si>
  <si>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</si>
  <si>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</si>
  <si>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</si>
  <si>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</si>
  <si>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</si>
  <si>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</si>
  <si>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</si>
  <si>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</si>
  <si>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</si>
  <si>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</si>
  <si>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</si>
  <si>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</si>
  <si>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</si>
  <si>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</si>
  <si>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</si>
  <si>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</si>
  <si>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</si>
  <si>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</si>
  <si>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</si>
  <si>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</si>
  <si>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</si>
  <si>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</si>
  <si>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</si>
  <si>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</si>
  <si>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</si>
  <si>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</si>
  <si>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</si>
  <si>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</si>
  <si>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</si>
  <si>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</si>
  <si>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</si>
  <si>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</si>
  <si>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</si>
  <si>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</si>
  <si>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</si>
  <si>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</si>
  <si>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</si>
  <si>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</si>
  <si>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</si>
  <si>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</si>
  <si>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大野市公共施設管理公社</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</si>
  <si>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</si>
  <si>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</si>
  <si>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</si>
  <si>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</si>
  <si>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</si>
  <si>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</si>
  <si>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</si>
  <si>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</si>
  <si>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</si>
  <si>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</si>
  <si>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</si>
  <si>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</si>
  <si>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</si>
  <si>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</si>
  <si>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</si>
  <si>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</si>
  <si>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</si>
  <si>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</si>
  <si>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</si>
  <si>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</si>
  <si>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</si>
  <si>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</si>
  <si>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</si>
  <si>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</si>
  <si>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</si>
  <si>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</si>
  <si>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</si>
  <si>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</si>
  <si>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</si>
  <si>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</si>
  <si>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</si>
  <si>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</si>
  <si>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</si>
  <si>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</si>
  <si>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</si>
  <si>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</si>
  <si>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</si>
  <si>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</si>
  <si>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</si>
  <si>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</si>
  <si>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</si>
  <si>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</si>
  <si>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</si>
  <si>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</si>
  <si>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</si>
  <si>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</si>
  <si>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</si>
  <si>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</si>
  <si>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</si>
  <si>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</si>
  <si>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福井県</t>
  </si>
  <si>
    <t>資金不足
比率</t>
    <rPh sb="0" eb="2">
      <t>シキン</t>
    </rPh>
    <rPh sb="2" eb="4">
      <t>フソク</t>
    </rPh>
    <rPh sb="5" eb="7">
      <t>ヒリツ</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</si>
  <si>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</si>
  <si>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</si>
  <si>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</si>
  <si>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</si>
  <si>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</si>
  <si>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</si>
  <si>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</si>
  <si>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</si>
  <si>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</si>
  <si>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</si>
  <si>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</si>
  <si>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</si>
  <si>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</si>
  <si>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</si>
  <si>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</si>
  <si>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</si>
  <si>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</si>
  <si>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</si>
  <si>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</si>
  <si>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</si>
  <si>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</si>
  <si>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</si>
  <si>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</si>
  <si>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</si>
  <si>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</si>
  <si>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</si>
  <si>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</si>
  <si>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</si>
  <si>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</si>
  <si>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</si>
  <si>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</si>
  <si>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</si>
  <si>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</si>
  <si>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</si>
  <si>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</si>
  <si>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</si>
  <si>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</si>
  <si>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</si>
  <si>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</si>
  <si>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</si>
  <si>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</si>
  <si>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</si>
  <si>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</si>
  <si>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</si>
  <si>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</si>
  <si>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</si>
  <si>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昇竜</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</si>
  <si>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</si>
  <si>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</si>
  <si>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</si>
  <si>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</si>
  <si>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</si>
  <si>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</si>
  <si>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</si>
  <si>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</si>
  <si>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</si>
  <si>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</si>
  <si>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-5.5</t>
  </si>
  <si>
    <t>歳出の状況（単位 千円・％）</t>
  </si>
  <si>
    <t>上水道</t>
  </si>
  <si>
    <t>実質赤字比率</t>
    <rPh sb="0" eb="2">
      <t>ジッシツ</t>
    </rPh>
    <rPh sb="2" eb="4">
      <t>アカジ</t>
    </rPh>
    <rPh sb="4" eb="6">
      <t>ヒリツ</t>
    </rPh>
    <phoneticPr fontId="38"/>
  </si>
  <si>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</si>
  <si>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</si>
  <si>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</si>
  <si>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</si>
  <si>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</si>
  <si>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</si>
  <si>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</si>
  <si>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</si>
  <si>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</si>
  <si>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</si>
  <si>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</si>
  <si>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</si>
  <si>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</si>
  <si>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</si>
  <si>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</si>
  <si>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</si>
  <si>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</si>
  <si>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</si>
  <si>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</si>
  <si>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</si>
  <si>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</si>
  <si>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</si>
  <si>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</si>
  <si>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</si>
  <si>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</si>
  <si>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</si>
  <si>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</si>
  <si>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</si>
  <si>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</si>
  <si>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</si>
  <si>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多田記念大野有終会館管理運営基金</t>
    <rPh sb="0" eb="2">
      <t>タダ</t>
    </rPh>
    <rPh sb="2" eb="4">
      <t>キネン</t>
    </rPh>
    <rPh sb="4" eb="6">
      <t>オオノ</t>
    </rPh>
    <rPh sb="6" eb="8">
      <t>ユウシュウ</t>
    </rPh>
    <rPh sb="8" eb="10">
      <t>カイカン</t>
    </rPh>
    <rPh sb="10" eb="12">
      <t>カンリ</t>
    </rPh>
    <rPh sb="12" eb="14">
      <t>ウンエイ</t>
    </rPh>
    <rPh sb="14" eb="16">
      <t>キキン</t>
    </rPh>
    <phoneticPr fontId="6"/>
  </si>
  <si>
    <t>基準財政収入額</t>
  </si>
  <si>
    <t>後期高齢者医療特別会計</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</si>
  <si>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</si>
  <si>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</si>
  <si>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</si>
  <si>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</si>
  <si>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</si>
  <si>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</si>
  <si>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</si>
  <si>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</si>
  <si>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</si>
  <si>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</si>
  <si>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</si>
  <si>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</si>
  <si>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</si>
  <si>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</si>
  <si>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</si>
  <si>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</si>
  <si>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</si>
  <si>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</si>
  <si>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</si>
  <si>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</si>
  <si>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</si>
  <si>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</si>
  <si>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</si>
  <si>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</si>
  <si>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</si>
  <si>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</si>
  <si>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</si>
  <si>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</si>
  <si>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</si>
  <si>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</si>
  <si>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</si>
  <si>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</si>
  <si>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</si>
  <si>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</si>
  <si>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</si>
  <si>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</si>
  <si>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</si>
  <si>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</si>
  <si>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</si>
  <si>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</si>
  <si>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</si>
  <si>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</si>
  <si>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</si>
  <si>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</si>
  <si>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</si>
  <si>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</si>
  <si>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</si>
  <si>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</si>
  <si>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</si>
  <si>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</si>
  <si>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</si>
  <si>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</si>
  <si>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</si>
  <si>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</si>
  <si>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</si>
  <si>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</si>
  <si>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介護保険事業特別会計（介護サービス事業勘定）</t>
  </si>
  <si>
    <t>学校施設等整備基金</t>
    <rPh sb="0" eb="2">
      <t>ガッコウ</t>
    </rPh>
    <rPh sb="2" eb="4">
      <t>シセツ</t>
    </rPh>
    <rPh sb="4" eb="5">
      <t>トウ</t>
    </rPh>
    <rPh sb="5" eb="7">
      <t>セイビ</t>
    </rPh>
    <rPh sb="7" eb="9">
      <t>キキン</t>
    </rPh>
    <phoneticPr fontId="6"/>
  </si>
  <si>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</si>
  <si>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</si>
  <si>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</si>
  <si>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</si>
  <si>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</si>
  <si>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</si>
  <si>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</si>
  <si>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</si>
  <si>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</si>
  <si>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</si>
  <si>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</si>
  <si>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福井県大野市</t>
  </si>
  <si>
    <t>超過課税分</t>
    <rPh sb="0" eb="2">
      <t>チョウカ</t>
    </rPh>
    <rPh sb="2" eb="4">
      <t>カゼイ</t>
    </rPh>
    <rPh sb="4" eb="5">
      <t>ブン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</si>
  <si>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</si>
  <si>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</si>
  <si>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</si>
  <si>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</si>
  <si>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</si>
  <si>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</si>
  <si>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</si>
  <si>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</si>
  <si>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</si>
  <si>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</si>
  <si>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</si>
  <si>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</si>
  <si>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</si>
  <si>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</si>
  <si>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</si>
  <si>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</si>
  <si>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</si>
  <si>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</si>
  <si>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</si>
  <si>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</si>
  <si>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</si>
  <si>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</si>
  <si>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</si>
  <si>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</si>
  <si>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</si>
  <si>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</si>
  <si>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大野・勝山地区広域行政事務組合</t>
  </si>
  <si>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</si>
  <si>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</si>
  <si>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</si>
  <si>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</si>
  <si>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</si>
  <si>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</si>
  <si>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</si>
  <si>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</si>
  <si>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</si>
  <si>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</si>
  <si>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</si>
  <si>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</si>
  <si>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</si>
  <si>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</si>
  <si>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</si>
  <si>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</si>
  <si>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福井県市町総合事務組合（普通会計）</t>
    <rPh sb="12" eb="14">
      <t>フツウ</t>
    </rPh>
    <rPh sb="14" eb="16">
      <t>カイケイ</t>
    </rPh>
    <phoneticPr fontId="6"/>
  </si>
  <si>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</si>
  <si>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</si>
  <si>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</si>
  <si>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</si>
  <si>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</si>
  <si>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</si>
  <si>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</si>
  <si>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</si>
  <si>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</si>
  <si>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</si>
  <si>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</si>
  <si>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</si>
  <si>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</si>
  <si>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</si>
  <si>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</si>
  <si>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</si>
  <si>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</si>
  <si>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</si>
  <si>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</si>
  <si>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</si>
  <si>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</si>
  <si>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</si>
  <si>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</si>
  <si>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</si>
  <si>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</si>
  <si>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</si>
  <si>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</si>
  <si>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</si>
  <si>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</si>
  <si>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</si>
  <si>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</si>
  <si>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</si>
  <si>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</si>
  <si>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</si>
  <si>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</si>
  <si>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</si>
  <si>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</si>
  <si>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</si>
  <si>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</si>
  <si>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</si>
  <si>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</si>
  <si>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</si>
  <si>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</si>
  <si>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</si>
  <si>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</si>
  <si>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</si>
  <si>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</si>
  <si>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</si>
  <si>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</si>
  <si>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</si>
  <si>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</si>
  <si>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</si>
  <si>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</si>
  <si>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</si>
  <si>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</si>
  <si>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</si>
  <si>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</si>
  <si>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</si>
  <si>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</si>
  <si>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</si>
  <si>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</si>
  <si>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</si>
  <si>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</si>
  <si>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</si>
  <si>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 xml:space="preserve"> 過去５年間平均</t>
    <rPh sb="1" eb="3">
      <t>カコ</t>
    </rPh>
    <rPh sb="4" eb="6">
      <t>ネンカン</t>
    </rPh>
    <rPh sb="6" eb="8">
      <t>ヘイキン</t>
    </rPh>
    <phoneticPr fontId="6"/>
  </si>
  <si>
    <t>簡易水道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</si>
  <si>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</si>
  <si>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</si>
  <si>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</si>
  <si>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</si>
  <si>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</si>
  <si>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</si>
  <si>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</si>
  <si>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</si>
  <si>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</si>
  <si>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</si>
  <si>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</si>
  <si>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</si>
  <si>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</si>
  <si>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</si>
  <si>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</si>
  <si>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</si>
  <si>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</si>
  <si>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</si>
  <si>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</si>
  <si>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</si>
  <si>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</si>
  <si>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</si>
  <si>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</si>
  <si>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福井県市町総合事務組合（事業会計）</t>
    <rPh sb="12" eb="14">
      <t>ジギョウ</t>
    </rPh>
    <rPh sb="14" eb="16">
      <t>カイケイ</t>
    </rPh>
    <phoneticPr fontId="6"/>
  </si>
  <si>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</si>
  <si>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</si>
  <si>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</si>
  <si>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</si>
  <si>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</si>
  <si>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</si>
  <si>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</si>
  <si>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</si>
  <si>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</si>
  <si>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</si>
  <si>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</si>
  <si>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</si>
  <si>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</si>
  <si>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</si>
  <si>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</si>
  <si>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</si>
  <si>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</si>
  <si>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</si>
  <si>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</si>
  <si>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</si>
  <si>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</si>
  <si>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</si>
  <si>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</si>
  <si>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国民健康保険事業特別会計</t>
  </si>
  <si>
    <t>和泉診療所事業特別会計</t>
  </si>
  <si>
    <t>連結実質赤字額</t>
    <rPh sb="0" eb="2">
      <t>レンケツ</t>
    </rPh>
    <rPh sb="2" eb="4">
      <t>ジッシツ</t>
    </rPh>
    <rPh sb="4" eb="7">
      <t>アカジガク</t>
    </rPh>
    <phoneticPr fontId="6"/>
  </si>
  <si>
    <t>水道事業会計</t>
  </si>
  <si>
    <t>法適用企業</t>
  </si>
  <si>
    <t>簡易水道事業会計</t>
  </si>
  <si>
    <t>農業集落排水事業特別会計</t>
  </si>
  <si>
    <t>人件費</t>
    <rPh sb="0" eb="3">
      <t>ジンケンヒ</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</si>
  <si>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</si>
  <si>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</si>
  <si>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</si>
  <si>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</si>
  <si>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</si>
  <si>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</si>
  <si>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</si>
  <si>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</si>
  <si>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</si>
  <si>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</si>
  <si>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</si>
  <si>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</si>
  <si>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</si>
  <si>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</si>
  <si>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</si>
  <si>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</si>
  <si>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</si>
  <si>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</si>
  <si>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</si>
  <si>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</si>
  <si>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</si>
  <si>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</si>
  <si>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</si>
  <si>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</si>
  <si>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</si>
  <si>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</si>
  <si>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</si>
  <si>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</si>
  <si>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</si>
  <si>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</si>
  <si>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</si>
  <si>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</si>
  <si>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</si>
  <si>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</si>
  <si>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</si>
  <si>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</si>
  <si>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</si>
  <si>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</si>
  <si>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</si>
  <si>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</si>
  <si>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</si>
  <si>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</si>
  <si>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</si>
  <si>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</si>
  <si>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</si>
  <si>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</si>
  <si>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</si>
  <si>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</si>
  <si>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</si>
  <si>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</si>
  <si>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</si>
  <si>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平成大野屋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</si>
  <si>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</si>
  <si>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</si>
  <si>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</si>
  <si>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</si>
  <si>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</si>
  <si>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</si>
  <si>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</si>
  <si>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</si>
  <si>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</si>
  <si>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</si>
  <si>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</si>
  <si>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H28</t>
  </si>
  <si>
    <t>H30</t>
  </si>
  <si>
    <t>R01</t>
  </si>
  <si>
    <t>R02</t>
  </si>
  <si>
    <t>▲ 5.07</t>
  </si>
  <si>
    <t>▲ 3.88</t>
  </si>
  <si>
    <t>その他会計（赤字）</t>
  </si>
  <si>
    <t>（百万円）</t>
  </si>
  <si>
    <t>H27末</t>
  </si>
  <si>
    <t>H28末</t>
  </si>
  <si>
    <t>H29末</t>
  </si>
  <si>
    <t>H30末</t>
  </si>
  <si>
    <t>R01末</t>
  </si>
  <si>
    <t>福井県後期高齢者医療広域連合</t>
  </si>
  <si>
    <t>福井県後期高齢者医療広域連合（事業会計）</t>
  </si>
  <si>
    <t>福井県自治会館組合</t>
  </si>
  <si>
    <t>大野市土地開発公社</t>
  </si>
  <si>
    <t>越前おおの農林樂舎</t>
  </si>
  <si>
    <t>上水道整備基金</t>
  </si>
  <si>
    <t>エキサイト広場総合体育施設管理運営基金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</si>
  <si>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</si>
  <si>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</si>
  <si>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</si>
  <si>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</si>
  <si>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令和２年度の将来負担比率は、類似団体内平均値に比べ高い状況にある。有形固定資産減価償却率も、類似団体内平均値と比べ高い状況にある。
今後、益々施設の老朽化が進むため、市債や基金の残高等を考慮しながら計画的な資産管理を行い、バランスの良い財政運営に努める。</t>
    <rPh sb="25" eb="26">
      <t>タカ</t>
    </rPh>
    <phoneticPr fontId="6"/>
  </si>
  <si>
    <t>令和２年度の将来負担比率は、類似団体内平均値に比べ高い状況にある。実質公債費比率は、類似団体内平均値と比べ同じ状況にある。将来負担比率は、基金積立により充当可能財源等が増加したことにより、令和元年度に比べて８．１ポイント減少した。実質公債費比率は、元利償還金の減、一部事務組合に対する負担金の減などにより、令和元年度に比べて単年度では０．１ポイント減少したが、３ヵ年平均では０．２ポイント増加した。今後も市債の発行を抑制するなど、将来負担額の軽減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</si>
</sst>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183" fontId="30" fillId="0" borderId="62" xfId="5" applyNumberFormat="1" applyFont="1" applyFill="1" applyBorder="1" applyAlignment="1" applyProtection="1">
      <alignment horizontal="right" vertical="center" shrinkToFit="1"/>
      <protection locked="0"/>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1" fillId="0" borderId="30" xfId="20" applyFont="1" applyBorder="1" applyAlignment="1" applyProtection="1">
      <alignment horizontal="left" vertical="top" wrapText="1"/>
      <protection locked="0"/>
    </xf>
    <xf numFmtId="0" fontId="1" fillId="0" borderId="23" xfId="20" applyFont="1" applyBorder="1" applyAlignment="1" applyProtection="1">
      <alignment horizontal="left" vertical="top" wrapText="1"/>
      <protection locked="0"/>
    </xf>
    <xf numFmtId="0" fontId="1" fillId="0" borderId="16" xfId="20" applyFont="1" applyBorder="1" applyAlignment="1" applyProtection="1">
      <alignment horizontal="left" vertical="top" wrapText="1"/>
      <protection locked="0"/>
    </xf>
    <xf numFmtId="0" fontId="1" fillId="0" borderId="42"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2C78-4886-B2AE-9DE8CC5B0A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54330</c:v>
                </c:pt>
                <c:pt idx="1">
                  <c:v>55398</c:v>
                </c:pt>
                <c:pt idx="2">
                  <c:v>54836</c:v>
                </c:pt>
                <c:pt idx="3">
                  <c:v>76410</c:v>
                </c:pt>
                <c:pt idx="4">
                  <c:v>118549</c:v>
                </c:pt>
              </c:numCache>
            </c:numRef>
          </c:val>
          <c:smooth val="0"/>
          <c:extLst>
            <c:ext xmlns:c16="http://schemas.microsoft.com/office/drawing/2014/chart" uri="{C3380CC4-5D6E-409C-BE32-E72D297353CC}">
              <c16:uniqueId val="{00000001-2C78-4886-B2AE-9DE8CC5B0A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545931758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c:v>
                </c:pt>
                <c:pt idx="1">
                  <c:v>5.45</c:v>
                </c:pt>
                <c:pt idx="2">
                  <c:v>7.42</c:v>
                </c:pt>
                <c:pt idx="3">
                  <c:v>6.33</c:v>
                </c:pt>
                <c:pt idx="4">
                  <c:v>8.16</c:v>
                </c:pt>
              </c:numCache>
            </c:numRef>
          </c:val>
          <c:extLst>
            <c:ext xmlns:c16="http://schemas.microsoft.com/office/drawing/2014/chart" uri="{C3380CC4-5D6E-409C-BE32-E72D297353CC}">
              <c16:uniqueId val="{00000000-973E-4DF8-B8FD-552C354DB6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19.510000000000002</c:v>
                </c:pt>
                <c:pt idx="1">
                  <c:v>17.010000000000002</c:v>
                </c:pt>
                <c:pt idx="2">
                  <c:v>15.21</c:v>
                </c:pt>
                <c:pt idx="3">
                  <c:v>16.13</c:v>
                </c:pt>
                <c:pt idx="4">
                  <c:v>17.52</c:v>
                </c:pt>
              </c:numCache>
            </c:numRef>
          </c:val>
          <c:extLst>
            <c:ext xmlns:c16="http://schemas.microsoft.com/office/drawing/2014/chart" uri="{C3380CC4-5D6E-409C-BE32-E72D297353CC}">
              <c16:uniqueId val="{00000001-973E-4DF8-B8FD-552C354DB6F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-5.07</c:v>
                </c:pt>
                <c:pt idx="1">
                  <c:v>-3.88</c:v>
                </c:pt>
                <c:pt idx="2">
                  <c:v>0.04</c:v>
                </c:pt>
                <c:pt idx="3">
                  <c:v>-0.08</c:v>
                </c:pt>
                <c:pt idx="4">
                  <c:v>3.52</c:v>
                </c:pt>
              </c:numCache>
            </c:numRef>
          </c:val>
          <c:smooth val="0"/>
          <c:extLst>
            <c:ext xmlns:c16="http://schemas.microsoft.com/office/drawing/2014/chart" uri="{C3380CC4-5D6E-409C-BE32-E72D297353CC}">
              <c16:uniqueId val="{00000002-973E-4DF8-B8FD-552C354DB6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0.28000000000000003</c:v>
                </c:pt>
                <c:pt idx="4">
                  <c:v>#N/A</c:v>
                </c:pt>
                <c:pt idx="5">
                  <c:v>0.28000000000000003</c:v>
                </c:pt>
                <c:pt idx="6">
                  <c:v>#N/A</c:v>
                </c:pt>
                <c:pt idx="7">
                  <c:v>0.37</c:v>
                </c:pt>
                <c:pt idx="8">
                  <c:v>#N/A</c:v>
                </c:pt>
                <c:pt idx="9">
                  <c:v>0.01</c:v>
                </c:pt>
              </c:numCache>
            </c:numRef>
          </c:val>
          <c:extLst>
            <c:ext xmlns:c16="http://schemas.microsoft.com/office/drawing/2014/chart" uri="{C3380CC4-5D6E-409C-BE32-E72D297353CC}">
              <c16:uniqueId val="{00000000-D93B-4115-871A-ED4A57A72F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3B-4115-871A-ED4A57A72FB7}"/>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0.7</c:v>
                </c:pt>
                <c:pt idx="6">
                  <c:v>#N/A</c:v>
                </c:pt>
                <c:pt idx="7">
                  <c:v>0</c:v>
                </c:pt>
                <c:pt idx="8">
                  <c:v>#N/A</c:v>
                </c:pt>
                <c:pt idx="9">
                  <c:v>0.01</c:v>
                </c:pt>
              </c:numCache>
            </c:numRef>
          </c:val>
          <c:extLst>
            <c:ext xmlns:c16="http://schemas.microsoft.com/office/drawing/2014/chart" uri="{C3380CC4-5D6E-409C-BE32-E72D297353CC}">
              <c16:uniqueId val="{00000002-D93B-4115-871A-ED4A57A72FB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0.11</c:v>
                </c:pt>
                <c:pt idx="4">
                  <c:v>#N/A</c:v>
                </c:pt>
                <c:pt idx="5">
                  <c:v>0.1</c:v>
                </c:pt>
                <c:pt idx="6">
                  <c:v>#N/A</c:v>
                </c:pt>
                <c:pt idx="7">
                  <c:v>0.05</c:v>
                </c:pt>
                <c:pt idx="8">
                  <c:v>#N/A</c:v>
                </c:pt>
                <c:pt idx="9">
                  <c:v>0.05</c:v>
                </c:pt>
              </c:numCache>
            </c:numRef>
          </c:val>
          <c:extLst>
            <c:ext xmlns:c16="http://schemas.microsoft.com/office/drawing/2014/chart" uri="{C3380CC4-5D6E-409C-BE32-E72D297353CC}">
              <c16:uniqueId val="{00000003-D93B-4115-871A-ED4A57A72FB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2.6</c:v>
                </c:pt>
                <c:pt idx="2">
                  <c:v>#N/A</c:v>
                </c:pt>
                <c:pt idx="3">
                  <c:v>2.71</c:v>
                </c:pt>
                <c:pt idx="4">
                  <c:v>#N/A</c:v>
                </c:pt>
                <c:pt idx="5">
                  <c:v>1.46</c:v>
                </c:pt>
                <c:pt idx="6">
                  <c:v>#N/A</c:v>
                </c:pt>
                <c:pt idx="7">
                  <c:v>0.53</c:v>
                </c:pt>
                <c:pt idx="8">
                  <c:v>#N/A</c:v>
                </c:pt>
                <c:pt idx="9">
                  <c:v>0.54</c:v>
                </c:pt>
              </c:numCache>
            </c:numRef>
          </c:val>
          <c:extLst>
            <c:ext xmlns:c16="http://schemas.microsoft.com/office/drawing/2014/chart" uri="{C3380CC4-5D6E-409C-BE32-E72D297353CC}">
              <c16:uniqueId val="{00000004-D93B-4115-871A-ED4A57A72FB7}"/>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0.45</c:v>
                </c:pt>
                <c:pt idx="2">
                  <c:v>#N/A</c:v>
                </c:pt>
                <c:pt idx="3">
                  <c:v>0.65</c:v>
                </c:pt>
                <c:pt idx="4">
                  <c:v>#N/A</c:v>
                </c:pt>
                <c:pt idx="5">
                  <c:v>0</c:v>
                </c:pt>
                <c:pt idx="6">
                  <c:v>#N/A</c:v>
                </c:pt>
                <c:pt idx="7">
                  <c:v>0.26</c:v>
                </c:pt>
                <c:pt idx="8">
                  <c:v>#N/A</c:v>
                </c:pt>
                <c:pt idx="9">
                  <c:v>0.57999999999999996</c:v>
                </c:pt>
              </c:numCache>
            </c:numRef>
          </c:val>
          <c:extLst>
            <c:ext xmlns:c16="http://schemas.microsoft.com/office/drawing/2014/chart" uri="{C3380CC4-5D6E-409C-BE32-E72D297353CC}">
              <c16:uniqueId val="{00000005-D93B-4115-871A-ED4A57A72FB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c:v>
                </c:pt>
              </c:numCache>
            </c:numRef>
          </c:val>
          <c:extLst>
            <c:ext xmlns:c16="http://schemas.microsoft.com/office/drawing/2014/chart" uri="{C3380CC4-5D6E-409C-BE32-E72D297353CC}">
              <c16:uniqueId val="{00000006-D93B-4115-871A-ED4A57A72FB7}"/>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3.06</c:v>
                </c:pt>
              </c:numCache>
            </c:numRef>
          </c:val>
          <c:extLst>
            <c:ext xmlns:c16="http://schemas.microsoft.com/office/drawing/2014/chart" uri="{C3380CC4-5D6E-409C-BE32-E72D297353CC}">
              <c16:uniqueId val="{00000007-D93B-4115-871A-ED4A57A72F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6.59</c:v>
                </c:pt>
                <c:pt idx="2">
                  <c:v>#N/A</c:v>
                </c:pt>
                <c:pt idx="3">
                  <c:v>5.44</c:v>
                </c:pt>
                <c:pt idx="4">
                  <c:v>#N/A</c:v>
                </c:pt>
                <c:pt idx="5">
                  <c:v>7.42</c:v>
                </c:pt>
                <c:pt idx="6">
                  <c:v>#N/A</c:v>
                </c:pt>
                <c:pt idx="7">
                  <c:v>6.32</c:v>
                </c:pt>
                <c:pt idx="8">
                  <c:v>#N/A</c:v>
                </c:pt>
                <c:pt idx="9">
                  <c:v>8.16</c:v>
                </c:pt>
              </c:numCache>
            </c:numRef>
          </c:val>
          <c:extLst>
            <c:ext xmlns:c16="http://schemas.microsoft.com/office/drawing/2014/chart" uri="{C3380CC4-5D6E-409C-BE32-E72D297353CC}">
              <c16:uniqueId val="{00000008-D93B-4115-871A-ED4A57A72FB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7.95</c:v>
                </c:pt>
                <c:pt idx="2">
                  <c:v>#N/A</c:v>
                </c:pt>
                <c:pt idx="3">
                  <c:v>8.1300000000000008</c:v>
                </c:pt>
                <c:pt idx="4">
                  <c:v>#N/A</c:v>
                </c:pt>
                <c:pt idx="5">
                  <c:v>8.32</c:v>
                </c:pt>
                <c:pt idx="6">
                  <c:v>#N/A</c:v>
                </c:pt>
                <c:pt idx="7">
                  <c:v>8.41</c:v>
                </c:pt>
                <c:pt idx="8">
                  <c:v>#N/A</c:v>
                </c:pt>
                <c:pt idx="9">
                  <c:v>8.4499999999999993</c:v>
                </c:pt>
              </c:numCache>
            </c:numRef>
          </c:val>
          <c:extLst>
            <c:ext xmlns:c16="http://schemas.microsoft.com/office/drawing/2014/chart" uri="{C3380CC4-5D6E-409C-BE32-E72D297353CC}">
              <c16:uniqueId val="{00000009-D93B-4115-871A-ED4A57A72FB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1630</c:v>
                </c:pt>
                <c:pt idx="5">
                  <c:v>1655</c:v>
                </c:pt>
                <c:pt idx="8">
                  <c:v>1643</c:v>
                </c:pt>
                <c:pt idx="11">
                  <c:v>1618</c:v>
                </c:pt>
                <c:pt idx="14">
                  <c:v>1477</c:v>
                </c:pt>
              </c:numCache>
            </c:numRef>
          </c:val>
          <c:extLst>
            <c:ext xmlns:c16="http://schemas.microsoft.com/office/drawing/2014/chart" uri="{C3380CC4-5D6E-409C-BE32-E72D297353CC}">
              <c16:uniqueId val="{00000000-A11D-4AB3-88CD-06EAB129AA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1D-4AB3-88CD-06EAB129AA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1D-4AB3-88CD-06EAB129AA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249</c:v>
                </c:pt>
                <c:pt idx="3">
                  <c:v>250</c:v>
                </c:pt>
                <c:pt idx="6">
                  <c:v>250</c:v>
                </c:pt>
                <c:pt idx="9">
                  <c:v>250</c:v>
                </c:pt>
                <c:pt idx="12">
                  <c:v>163</c:v>
                </c:pt>
              </c:numCache>
            </c:numRef>
          </c:val>
          <c:extLst>
            <c:ext xmlns:c16="http://schemas.microsoft.com/office/drawing/2014/chart" uri="{C3380CC4-5D6E-409C-BE32-E72D297353CC}">
              <c16:uniqueId val="{00000003-A11D-4AB3-88CD-06EAB129AA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506</c:v>
                </c:pt>
                <c:pt idx="3">
                  <c:v>509</c:v>
                </c:pt>
                <c:pt idx="6">
                  <c:v>487</c:v>
                </c:pt>
                <c:pt idx="9">
                  <c:v>526</c:v>
                </c:pt>
                <c:pt idx="12">
                  <c:v>544</c:v>
                </c:pt>
              </c:numCache>
            </c:numRef>
          </c:val>
          <c:extLst>
            <c:ext xmlns:c16="http://schemas.microsoft.com/office/drawing/2014/chart" uri="{C3380CC4-5D6E-409C-BE32-E72D297353CC}">
              <c16:uniqueId val="{00000004-A11D-4AB3-88CD-06EAB129AA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1D-4AB3-88CD-06EAB129AA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1D-4AB3-88CD-06EAB129AA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1561</c:v>
                </c:pt>
                <c:pt idx="3">
                  <c:v>1606</c:v>
                </c:pt>
                <c:pt idx="6">
                  <c:v>1591</c:v>
                </c:pt>
                <c:pt idx="9">
                  <c:v>1623</c:v>
                </c:pt>
                <c:pt idx="12">
                  <c:v>1561</c:v>
                </c:pt>
              </c:numCache>
            </c:numRef>
          </c:val>
          <c:extLst>
            <c:ext xmlns:c16="http://schemas.microsoft.com/office/drawing/2014/chart" uri="{C3380CC4-5D6E-409C-BE32-E72D297353CC}">
              <c16:uniqueId val="{00000007-A11D-4AB3-88CD-06EAB129AAE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686</c:v>
                </c:pt>
                <c:pt idx="2">
                  <c:v>#N/A</c:v>
                </c:pt>
                <c:pt idx="3">
                  <c:v>#N/A</c:v>
                </c:pt>
                <c:pt idx="4">
                  <c:v>710</c:v>
                </c:pt>
                <c:pt idx="5">
                  <c:v>#N/A</c:v>
                </c:pt>
                <c:pt idx="6">
                  <c:v>#N/A</c:v>
                </c:pt>
                <c:pt idx="7">
                  <c:v>685</c:v>
                </c:pt>
                <c:pt idx="8">
                  <c:v>#N/A</c:v>
                </c:pt>
                <c:pt idx="9">
                  <c:v>#N/A</c:v>
                </c:pt>
                <c:pt idx="10">
                  <c:v>781</c:v>
                </c:pt>
                <c:pt idx="11">
                  <c:v>#N/A</c:v>
                </c:pt>
                <c:pt idx="12">
                  <c:v>#N/A</c:v>
                </c:pt>
                <c:pt idx="13">
                  <c:v>791</c:v>
                </c:pt>
                <c:pt idx="14">
                  <c:v>#N/A</c:v>
                </c:pt>
              </c:numCache>
            </c:numRef>
          </c:val>
          <c:smooth val="0"/>
          <c:extLst>
            <c:ext xmlns:c16="http://schemas.microsoft.com/office/drawing/2014/chart" uri="{C3380CC4-5D6E-409C-BE32-E72D297353CC}">
              <c16:uniqueId val="{00000008-A11D-4AB3-88CD-06EAB129AAE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15857</c:v>
                </c:pt>
                <c:pt idx="5">
                  <c:v>15315</c:v>
                </c:pt>
                <c:pt idx="8">
                  <c:v>15009</c:v>
                </c:pt>
                <c:pt idx="11">
                  <c:v>14964</c:v>
                </c:pt>
                <c:pt idx="14">
                  <c:v>15317</c:v>
                </c:pt>
              </c:numCache>
            </c:numRef>
          </c:val>
          <c:extLst>
            <c:ext xmlns:c16="http://schemas.microsoft.com/office/drawing/2014/chart" uri="{C3380CC4-5D6E-409C-BE32-E72D297353CC}">
              <c16:uniqueId val="{00000000-4EEF-4F26-A4D6-C494B0F0D0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1680</c:v>
                </c:pt>
                <c:pt idx="5">
                  <c:v>1670</c:v>
                </c:pt>
                <c:pt idx="8">
                  <c:v>1743</c:v>
                </c:pt>
                <c:pt idx="11">
                  <c:v>1724</c:v>
                </c:pt>
                <c:pt idx="14">
                  <c:v>1721</c:v>
                </c:pt>
              </c:numCache>
            </c:numRef>
          </c:val>
          <c:extLst>
            <c:ext xmlns:c16="http://schemas.microsoft.com/office/drawing/2014/chart" uri="{C3380CC4-5D6E-409C-BE32-E72D297353CC}">
              <c16:uniqueId val="{00000001-4EEF-4F26-A4D6-C494B0F0D0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5244</c:v>
                </c:pt>
                <c:pt idx="5">
                  <c:v>4861</c:v>
                </c:pt>
                <c:pt idx="8">
                  <c:v>4421</c:v>
                </c:pt>
                <c:pt idx="11">
                  <c:v>4310</c:v>
                </c:pt>
                <c:pt idx="14">
                  <c:v>4871</c:v>
                </c:pt>
              </c:numCache>
            </c:numRef>
          </c:val>
          <c:extLst>
            <c:ext xmlns:c16="http://schemas.microsoft.com/office/drawing/2014/chart" uri="{C3380CC4-5D6E-409C-BE32-E72D297353CC}">
              <c16:uniqueId val="{00000002-4EEF-4F26-A4D6-C494B0F0D0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EF-4F26-A4D6-C494B0F0D0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EF-4F26-A4D6-C494B0F0D0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322</c:v>
                </c:pt>
                <c:pt idx="6">
                  <c:v>420</c:v>
                </c:pt>
                <c:pt idx="9">
                  <c:v>550</c:v>
                </c:pt>
                <c:pt idx="12">
                  <c:v>623</c:v>
                </c:pt>
              </c:numCache>
            </c:numRef>
          </c:val>
          <c:extLst>
            <c:ext xmlns:c16="http://schemas.microsoft.com/office/drawing/2014/chart" uri="{C3380CC4-5D6E-409C-BE32-E72D297353CC}">
              <c16:uniqueId val="{00000005-4EEF-4F26-A4D6-C494B0F0D0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3939</c:v>
                </c:pt>
                <c:pt idx="3">
                  <c:v>3876</c:v>
                </c:pt>
                <c:pt idx="6">
                  <c:v>3716</c:v>
                </c:pt>
                <c:pt idx="9">
                  <c:v>3678</c:v>
                </c:pt>
                <c:pt idx="12">
                  <c:v>3625</c:v>
                </c:pt>
              </c:numCache>
            </c:numRef>
          </c:val>
          <c:extLst>
            <c:ext xmlns:c16="http://schemas.microsoft.com/office/drawing/2014/chart" uri="{C3380CC4-5D6E-409C-BE32-E72D297353CC}">
              <c16:uniqueId val="{00000006-4EEF-4F26-A4D6-C494B0F0D0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874</c:v>
                </c:pt>
                <c:pt idx="3">
                  <c:v>642</c:v>
                </c:pt>
                <c:pt idx="6">
                  <c:v>404</c:v>
                </c:pt>
                <c:pt idx="9">
                  <c:v>161</c:v>
                </c:pt>
                <c:pt idx="12">
                  <c:v>0</c:v>
                </c:pt>
              </c:numCache>
            </c:numRef>
          </c:val>
          <c:extLst>
            <c:ext xmlns:c16="http://schemas.microsoft.com/office/drawing/2014/chart" uri="{C3380CC4-5D6E-409C-BE32-E72D297353CC}">
              <c16:uniqueId val="{00000007-4EEF-4F26-A4D6-C494B0F0D0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7383</c:v>
                </c:pt>
                <c:pt idx="3">
                  <c:v>7767</c:v>
                </c:pt>
                <c:pt idx="6">
                  <c:v>7827</c:v>
                </c:pt>
                <c:pt idx="9">
                  <c:v>7795</c:v>
                </c:pt>
                <c:pt idx="12">
                  <c:v>7866</c:v>
                </c:pt>
              </c:numCache>
            </c:numRef>
          </c:val>
          <c:extLst>
            <c:ext xmlns:c16="http://schemas.microsoft.com/office/drawing/2014/chart" uri="{C3380CC4-5D6E-409C-BE32-E72D297353CC}">
              <c16:uniqueId val="{00000008-4EEF-4F26-A4D6-C494B0F0D0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EF-4F26-A4D6-C494B0F0D0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14415</c:v>
                </c:pt>
                <c:pt idx="3">
                  <c:v>13756</c:v>
                </c:pt>
                <c:pt idx="6">
                  <c:v>13307</c:v>
                </c:pt>
                <c:pt idx="9">
                  <c:v>13014</c:v>
                </c:pt>
                <c:pt idx="12">
                  <c:v>13409</c:v>
                </c:pt>
              </c:numCache>
            </c:numRef>
          </c:val>
          <c:extLst>
            <c:ext xmlns:c16="http://schemas.microsoft.com/office/drawing/2014/chart" uri="{C3380CC4-5D6E-409C-BE32-E72D297353CC}">
              <c16:uniqueId val="{0000000A-4EEF-4F26-A4D6-C494B0F0D0B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3830</c:v>
                </c:pt>
                <c:pt idx="2">
                  <c:v>#N/A</c:v>
                </c:pt>
                <c:pt idx="3">
                  <c:v>#N/A</c:v>
                </c:pt>
                <c:pt idx="4">
                  <c:v>4517</c:v>
                </c:pt>
                <c:pt idx="5">
                  <c:v>#N/A</c:v>
                </c:pt>
                <c:pt idx="6">
                  <c:v>#N/A</c:v>
                </c:pt>
                <c:pt idx="7">
                  <c:v>4500</c:v>
                </c:pt>
                <c:pt idx="8">
                  <c:v>#N/A</c:v>
                </c:pt>
                <c:pt idx="9">
                  <c:v>#N/A</c:v>
                </c:pt>
                <c:pt idx="10">
                  <c:v>4200</c:v>
                </c:pt>
                <c:pt idx="11">
                  <c:v>#N/A</c:v>
                </c:pt>
                <c:pt idx="12">
                  <c:v>#N/A</c:v>
                </c:pt>
                <c:pt idx="13">
                  <c:v>3614</c:v>
                </c:pt>
                <c:pt idx="14">
                  <c:v>#N/A</c:v>
                </c:pt>
              </c:numCache>
            </c:numRef>
          </c:val>
          <c:smooth val="0"/>
          <c:extLst>
            <c:ext xmlns:c16="http://schemas.microsoft.com/office/drawing/2014/chart" uri="{C3380CC4-5D6E-409C-BE32-E72D297353CC}">
              <c16:uniqueId val="{0000000B-4EEF-4F26-A4D6-C494B0F0D0B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1542</c:v>
                </c:pt>
                <c:pt idx="1">
                  <c:v>1642</c:v>
                </c:pt>
                <c:pt idx="2">
                  <c:v>1807</c:v>
                </c:pt>
              </c:numCache>
            </c:numRef>
          </c:val>
          <c:extLst>
            <c:ext xmlns:c16="http://schemas.microsoft.com/office/drawing/2014/chart" uri="{C3380CC4-5D6E-409C-BE32-E72D297353CC}">
              <c16:uniqueId val="{00000000-F9E0-476F-8149-5A5BA17EE1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429</c:v>
                </c:pt>
                <c:pt idx="1">
                  <c:v>429</c:v>
                </c:pt>
                <c:pt idx="2">
                  <c:v>429</c:v>
                </c:pt>
              </c:numCache>
            </c:numRef>
          </c:val>
          <c:extLst>
            <c:ext xmlns:c16="http://schemas.microsoft.com/office/drawing/2014/chart" uri="{C3380CC4-5D6E-409C-BE32-E72D297353CC}">
              <c16:uniqueId val="{00000001-F9E0-476F-8149-5A5BA17EE1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2346</c:v>
                </c:pt>
                <c:pt idx="1">
                  <c:v>2139</c:v>
                </c:pt>
                <c:pt idx="2">
                  <c:v>1998</c:v>
                </c:pt>
              </c:numCache>
            </c:numRef>
          </c:val>
          <c:extLst>
            <c:ext xmlns:c16="http://schemas.microsoft.com/office/drawing/2014/chart" uri="{C3380CC4-5D6E-409C-BE32-E72D297353CC}">
              <c16:uniqueId val="{00000002-F9E0-476F-8149-5A5BA17EE17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613-4046-88C9-622A701E5CDB}"/>
              </c:ext>
            </c:extLst>
          </c:dPt>
          <c:dPt>
            <c:idx val="1"/>
            <c:bubble3D val="0"/>
            <c:extLst>
              <c:ext xmlns:c16="http://schemas.microsoft.com/office/drawing/2014/chart" uri="{C3380CC4-5D6E-409C-BE32-E72D297353CC}">
                <c16:uniqueId val="{00000001-7613-4046-88C9-622A701E5CDB}"/>
              </c:ext>
            </c:extLst>
          </c:dPt>
          <c:dPt>
            <c:idx val="2"/>
            <c:bubble3D val="0"/>
            <c:extLst>
              <c:ext xmlns:c16="http://schemas.microsoft.com/office/drawing/2014/chart" uri="{C3380CC4-5D6E-409C-BE32-E72D297353CC}">
                <c16:uniqueId val="{00000002-7613-4046-88C9-622A701E5CDB}"/>
              </c:ext>
            </c:extLst>
          </c:dPt>
          <c:dPt>
            <c:idx val="3"/>
            <c:bubble3D val="0"/>
            <c:extLst>
              <c:ext xmlns:c16="http://schemas.microsoft.com/office/drawing/2014/chart" uri="{C3380CC4-5D6E-409C-BE32-E72D297353CC}">
                <c16:uniqueId val="{00000003-7613-4046-88C9-622A701E5CDB}"/>
              </c:ext>
            </c:extLst>
          </c:dPt>
          <c:dPt>
            <c:idx val="4"/>
            <c:bubble3D val="0"/>
            <c:extLst>
              <c:ext xmlns:c16="http://schemas.microsoft.com/office/drawing/2014/chart" uri="{C3380CC4-5D6E-409C-BE32-E72D297353CC}">
                <c16:uniqueId val="{00000004-7613-4046-88C9-622A701E5CDB}"/>
              </c:ext>
            </c:extLst>
          </c:dPt>
          <c:dPt>
            <c:idx val="8"/>
            <c:bubble3D val="0"/>
            <c:extLst>
              <c:ext xmlns:c16="http://schemas.microsoft.com/office/drawing/2014/chart" uri="{C3380CC4-5D6E-409C-BE32-E72D297353CC}">
                <c16:uniqueId val="{00000005-7613-4046-88C9-622A701E5CDB}"/>
              </c:ext>
            </c:extLst>
          </c:dPt>
          <c:dPt>
            <c:idx val="16"/>
            <c:bubble3D val="0"/>
            <c:extLst>
              <c:ext xmlns:c16="http://schemas.microsoft.com/office/drawing/2014/chart" uri="{C3380CC4-5D6E-409C-BE32-E72D297353CC}">
                <c16:uniqueId val="{00000006-7613-4046-88C9-622A701E5CDB}"/>
              </c:ext>
            </c:extLst>
          </c:dPt>
          <c:dPt>
            <c:idx val="24"/>
            <c:bubble3D val="0"/>
            <c:extLst>
              <c:ext xmlns:c16="http://schemas.microsoft.com/office/drawing/2014/chart" uri="{C3380CC4-5D6E-409C-BE32-E72D297353CC}">
                <c16:uniqueId val="{00000007-7613-4046-88C9-622A701E5CDB}"/>
              </c:ext>
            </c:extLst>
          </c:dPt>
          <c:dPt>
            <c:idx val="32"/>
            <c:bubble3D val="0"/>
            <c:extLst>
              <c:ext xmlns:c16="http://schemas.microsoft.com/office/drawing/2014/chart" uri="{C3380CC4-5D6E-409C-BE32-E72D297353CC}">
                <c16:uniqueId val="{00000008-7613-4046-88C9-622A701E5CDB}"/>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613-4046-88C9-622A701E5CD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7613-4046-88C9-622A701E5CD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7613-4046-88C9-622A701E5CD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7613-4046-88C9-622A701E5CD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7613-4046-88C9-622A701E5CDB}"/>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613-4046-88C9-622A701E5CDB}"/>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613-4046-88C9-622A701E5CDB}"/>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613-4046-88C9-622A701E5CDB}"/>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613-4046-88C9-622A701E5CD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65.400000000000006</c:v>
                </c:pt>
                <c:pt idx="16">
                  <c:v>66.8</c:v>
                </c:pt>
                <c:pt idx="24">
                  <c:v>67.8</c:v>
                </c:pt>
                <c:pt idx="32">
                  <c:v>68.400000000000006</c:v>
                </c:pt>
              </c:numCache>
            </c:numRef>
          </c:xVal>
          <c:yVal>
            <c:numRef>
              <c:f>公会計指標分析・財政指標組合せ分析表!$BP$51:$DC$51</c:f>
              <c:numCache>
                <c:formatCode>#,##0.0;"▲ "#,##0.0</c:formatCode>
                <c:ptCount val="40"/>
                <c:pt idx="0">
                  <c:v>43.7</c:v>
                </c:pt>
                <c:pt idx="8">
                  <c:v>52.2</c:v>
                </c:pt>
                <c:pt idx="16">
                  <c:v>52.4</c:v>
                </c:pt>
                <c:pt idx="24">
                  <c:v>48.5</c:v>
                </c:pt>
                <c:pt idx="32">
                  <c:v>40.4</c:v>
                </c:pt>
              </c:numCache>
            </c:numRef>
          </c:yVal>
          <c:smooth val="0"/>
          <c:extLst>
            <c:ext xmlns:c16="http://schemas.microsoft.com/office/drawing/2014/chart" uri="{C3380CC4-5D6E-409C-BE32-E72D297353CC}">
              <c16:uniqueId val="{00000009-7613-4046-88C9-622A701E5C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7613-4046-88C9-622A701E5CDB}"/>
              </c:ext>
            </c:extLst>
          </c:dPt>
          <c:dPt>
            <c:idx val="1"/>
            <c:bubble3D val="0"/>
            <c:extLst>
              <c:ext xmlns:c16="http://schemas.microsoft.com/office/drawing/2014/chart" uri="{C3380CC4-5D6E-409C-BE32-E72D297353CC}">
                <c16:uniqueId val="{0000000B-7613-4046-88C9-622A701E5CDB}"/>
              </c:ext>
            </c:extLst>
          </c:dPt>
          <c:dPt>
            <c:idx val="2"/>
            <c:bubble3D val="0"/>
            <c:extLst>
              <c:ext xmlns:c16="http://schemas.microsoft.com/office/drawing/2014/chart" uri="{C3380CC4-5D6E-409C-BE32-E72D297353CC}">
                <c16:uniqueId val="{0000000C-7613-4046-88C9-622A701E5CDB}"/>
              </c:ext>
            </c:extLst>
          </c:dPt>
          <c:dPt>
            <c:idx val="3"/>
            <c:bubble3D val="0"/>
            <c:extLst>
              <c:ext xmlns:c16="http://schemas.microsoft.com/office/drawing/2014/chart" uri="{C3380CC4-5D6E-409C-BE32-E72D297353CC}">
                <c16:uniqueId val="{0000000D-7613-4046-88C9-622A701E5CDB}"/>
              </c:ext>
            </c:extLst>
          </c:dPt>
          <c:dPt>
            <c:idx val="4"/>
            <c:bubble3D val="0"/>
            <c:extLst>
              <c:ext xmlns:c16="http://schemas.microsoft.com/office/drawing/2014/chart" uri="{C3380CC4-5D6E-409C-BE32-E72D297353CC}">
                <c16:uniqueId val="{0000000E-7613-4046-88C9-622A701E5CDB}"/>
              </c:ext>
            </c:extLst>
          </c:dPt>
          <c:dPt>
            <c:idx val="8"/>
            <c:bubble3D val="0"/>
            <c:extLst>
              <c:ext xmlns:c16="http://schemas.microsoft.com/office/drawing/2014/chart" uri="{C3380CC4-5D6E-409C-BE32-E72D297353CC}">
                <c16:uniqueId val="{0000000F-7613-4046-88C9-622A701E5CDB}"/>
              </c:ext>
            </c:extLst>
          </c:dPt>
          <c:dPt>
            <c:idx val="16"/>
            <c:bubble3D val="0"/>
            <c:extLst>
              <c:ext xmlns:c16="http://schemas.microsoft.com/office/drawing/2014/chart" uri="{C3380CC4-5D6E-409C-BE32-E72D297353CC}">
                <c16:uniqueId val="{00000010-7613-4046-88C9-622A701E5CDB}"/>
              </c:ext>
            </c:extLst>
          </c:dPt>
          <c:dPt>
            <c:idx val="24"/>
            <c:bubble3D val="0"/>
            <c:extLst>
              <c:ext xmlns:c16="http://schemas.microsoft.com/office/drawing/2014/chart" uri="{C3380CC4-5D6E-409C-BE32-E72D297353CC}">
                <c16:uniqueId val="{00000011-7613-4046-88C9-622A701E5CDB}"/>
              </c:ext>
            </c:extLst>
          </c:dPt>
          <c:dPt>
            <c:idx val="32"/>
            <c:bubble3D val="0"/>
            <c:extLst>
              <c:ext xmlns:c16="http://schemas.microsoft.com/office/drawing/2014/chart" uri="{C3380CC4-5D6E-409C-BE32-E72D297353CC}">
                <c16:uniqueId val="{00000012-7613-4046-88C9-622A701E5CDB}"/>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613-4046-88C9-622A701E5CDB}"/>
                </c:ext>
              </c:extLst>
            </c:dLbl>
            <c:dLbl>
              <c:idx val="1"/>
              <c:delete val="1"/>
              <c:extLst>
                <c:ext xmlns:c15="http://schemas.microsoft.com/office/drawing/2012/chart" uri="{CE6537A1-D6FC-4f65-9D91-7224C49458BB}"/>
                <c:ext xmlns:c16="http://schemas.microsoft.com/office/drawing/2014/chart" uri="{C3380CC4-5D6E-409C-BE32-E72D297353CC}">
                  <c16:uniqueId val="{0000000B-7613-4046-88C9-622A701E5CDB}"/>
                </c:ext>
              </c:extLst>
            </c:dLbl>
            <c:dLbl>
              <c:idx val="2"/>
              <c:delete val="1"/>
              <c:extLst>
                <c:ext xmlns:c15="http://schemas.microsoft.com/office/drawing/2012/chart" uri="{CE6537A1-D6FC-4f65-9D91-7224C49458BB}"/>
                <c:ext xmlns:c16="http://schemas.microsoft.com/office/drawing/2014/chart" uri="{C3380CC4-5D6E-409C-BE32-E72D297353CC}">
                  <c16:uniqueId val="{0000000C-7613-4046-88C9-622A701E5CDB}"/>
                </c:ext>
              </c:extLst>
            </c:dLbl>
            <c:dLbl>
              <c:idx val="3"/>
              <c:delete val="1"/>
              <c:extLst>
                <c:ext xmlns:c15="http://schemas.microsoft.com/office/drawing/2012/chart" uri="{CE6537A1-D6FC-4f65-9D91-7224C49458BB}"/>
                <c:ext xmlns:c16="http://schemas.microsoft.com/office/drawing/2014/chart" uri="{C3380CC4-5D6E-409C-BE32-E72D297353CC}">
                  <c16:uniqueId val="{0000000D-7613-4046-88C9-622A701E5CDB}"/>
                </c:ext>
              </c:extLst>
            </c:dLbl>
            <c:dLbl>
              <c:idx val="4"/>
              <c:delete val="1"/>
              <c:extLst>
                <c:ext xmlns:c15="http://schemas.microsoft.com/office/drawing/2012/chart" uri="{CE6537A1-D6FC-4f65-9D91-7224C49458BB}"/>
                <c:ext xmlns:c16="http://schemas.microsoft.com/office/drawing/2014/chart" uri="{C3380CC4-5D6E-409C-BE32-E72D297353CC}">
                  <c16:uniqueId val="{0000000E-7613-4046-88C9-622A701E5CDB}"/>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7613-4046-88C9-622A701E5CDB}"/>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613-4046-88C9-622A701E5CDB}"/>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613-4046-88C9-622A701E5CDB}"/>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613-4046-88C9-622A701E5CD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613-4046-88C9-622A701E5CDB}"/>
            </c:ext>
          </c:extLst>
        </c:ser>
        <c:dLbls>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296355268611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2"/>
              <c:y val="0.250881191790084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EA8-4CCA-8484-BAF3177D849F}"/>
              </c:ext>
            </c:extLst>
          </c:dPt>
          <c:dPt>
            <c:idx val="1"/>
            <c:bubble3D val="0"/>
            <c:extLst>
              <c:ext xmlns:c16="http://schemas.microsoft.com/office/drawing/2014/chart" uri="{C3380CC4-5D6E-409C-BE32-E72D297353CC}">
                <c16:uniqueId val="{00000001-DEA8-4CCA-8484-BAF3177D849F}"/>
              </c:ext>
            </c:extLst>
          </c:dPt>
          <c:dPt>
            <c:idx val="2"/>
            <c:bubble3D val="0"/>
            <c:extLst>
              <c:ext xmlns:c16="http://schemas.microsoft.com/office/drawing/2014/chart" uri="{C3380CC4-5D6E-409C-BE32-E72D297353CC}">
                <c16:uniqueId val="{00000002-DEA8-4CCA-8484-BAF3177D849F}"/>
              </c:ext>
            </c:extLst>
          </c:dPt>
          <c:dPt>
            <c:idx val="3"/>
            <c:bubble3D val="0"/>
            <c:extLst>
              <c:ext xmlns:c16="http://schemas.microsoft.com/office/drawing/2014/chart" uri="{C3380CC4-5D6E-409C-BE32-E72D297353CC}">
                <c16:uniqueId val="{00000003-DEA8-4CCA-8484-BAF3177D849F}"/>
              </c:ext>
            </c:extLst>
          </c:dPt>
          <c:dPt>
            <c:idx val="4"/>
            <c:bubble3D val="0"/>
            <c:extLst>
              <c:ext xmlns:c16="http://schemas.microsoft.com/office/drawing/2014/chart" uri="{C3380CC4-5D6E-409C-BE32-E72D297353CC}">
                <c16:uniqueId val="{00000004-DEA8-4CCA-8484-BAF3177D849F}"/>
              </c:ext>
            </c:extLst>
          </c:dPt>
          <c:dPt>
            <c:idx val="8"/>
            <c:bubble3D val="0"/>
            <c:extLst>
              <c:ext xmlns:c16="http://schemas.microsoft.com/office/drawing/2014/chart" uri="{C3380CC4-5D6E-409C-BE32-E72D297353CC}">
                <c16:uniqueId val="{00000005-DEA8-4CCA-8484-BAF3177D849F}"/>
              </c:ext>
            </c:extLst>
          </c:dPt>
          <c:dPt>
            <c:idx val="16"/>
            <c:bubble3D val="0"/>
            <c:extLst>
              <c:ext xmlns:c16="http://schemas.microsoft.com/office/drawing/2014/chart" uri="{C3380CC4-5D6E-409C-BE32-E72D297353CC}">
                <c16:uniqueId val="{00000006-DEA8-4CCA-8484-BAF3177D849F}"/>
              </c:ext>
            </c:extLst>
          </c:dPt>
          <c:dPt>
            <c:idx val="24"/>
            <c:bubble3D val="0"/>
            <c:extLst>
              <c:ext xmlns:c16="http://schemas.microsoft.com/office/drawing/2014/chart" uri="{C3380CC4-5D6E-409C-BE32-E72D297353CC}">
                <c16:uniqueId val="{00000007-DEA8-4CCA-8484-BAF3177D849F}"/>
              </c:ext>
            </c:extLst>
          </c:dPt>
          <c:dPt>
            <c:idx val="32"/>
            <c:bubble3D val="0"/>
            <c:extLst>
              <c:ext xmlns:c16="http://schemas.microsoft.com/office/drawing/2014/chart" uri="{C3380CC4-5D6E-409C-BE32-E72D297353CC}">
                <c16:uniqueId val="{00000008-DEA8-4CCA-8484-BAF3177D849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EA8-4CCA-8484-BAF3177D849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A8-4CCA-8484-BAF3177D849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A8-4CCA-8484-BAF3177D849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A8-4CCA-8484-BAF3177D849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A8-4CCA-8484-BAF3177D849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EA8-4CCA-8484-BAF3177D849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EA8-4CCA-8484-BAF3177D849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EA8-4CCA-8484-BAF3177D849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EA8-4CCA-8484-BAF3177D849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7.7</c:v>
                </c:pt>
                <c:pt idx="16">
                  <c:v>8</c:v>
                </c:pt>
                <c:pt idx="24">
                  <c:v>8.4</c:v>
                </c:pt>
                <c:pt idx="32">
                  <c:v>8.6</c:v>
                </c:pt>
              </c:numCache>
            </c:numRef>
          </c:xVal>
          <c:yVal>
            <c:numRef>
              <c:f>公会計指標分析・財政指標組合せ分析表!$BP$73:$DC$73</c:f>
              <c:numCache>
                <c:formatCode>#,##0.0;"▲ "#,##0.0</c:formatCode>
                <c:ptCount val="40"/>
                <c:pt idx="0">
                  <c:v>43.7</c:v>
                </c:pt>
                <c:pt idx="8">
                  <c:v>52.2</c:v>
                </c:pt>
                <c:pt idx="16">
                  <c:v>52.4</c:v>
                </c:pt>
                <c:pt idx="24">
                  <c:v>48.5</c:v>
                </c:pt>
                <c:pt idx="32">
                  <c:v>40.4</c:v>
                </c:pt>
              </c:numCache>
            </c:numRef>
          </c:yVal>
          <c:smooth val="0"/>
          <c:extLst>
            <c:ext xmlns:c16="http://schemas.microsoft.com/office/drawing/2014/chart" uri="{C3380CC4-5D6E-409C-BE32-E72D297353CC}">
              <c16:uniqueId val="{00000009-DEA8-4CCA-8484-BAF3177D84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EA8-4CCA-8484-BAF3177D849F}"/>
              </c:ext>
            </c:extLst>
          </c:dPt>
          <c:dPt>
            <c:idx val="1"/>
            <c:bubble3D val="0"/>
            <c:extLst>
              <c:ext xmlns:c16="http://schemas.microsoft.com/office/drawing/2014/chart" uri="{C3380CC4-5D6E-409C-BE32-E72D297353CC}">
                <c16:uniqueId val="{0000000B-DEA8-4CCA-8484-BAF3177D849F}"/>
              </c:ext>
            </c:extLst>
          </c:dPt>
          <c:dPt>
            <c:idx val="2"/>
            <c:bubble3D val="0"/>
            <c:extLst>
              <c:ext xmlns:c16="http://schemas.microsoft.com/office/drawing/2014/chart" uri="{C3380CC4-5D6E-409C-BE32-E72D297353CC}">
                <c16:uniqueId val="{0000000C-DEA8-4CCA-8484-BAF3177D849F}"/>
              </c:ext>
            </c:extLst>
          </c:dPt>
          <c:dPt>
            <c:idx val="3"/>
            <c:bubble3D val="0"/>
            <c:extLst>
              <c:ext xmlns:c16="http://schemas.microsoft.com/office/drawing/2014/chart" uri="{C3380CC4-5D6E-409C-BE32-E72D297353CC}">
                <c16:uniqueId val="{0000000D-DEA8-4CCA-8484-BAF3177D849F}"/>
              </c:ext>
            </c:extLst>
          </c:dPt>
          <c:dPt>
            <c:idx val="4"/>
            <c:bubble3D val="0"/>
            <c:extLst>
              <c:ext xmlns:c16="http://schemas.microsoft.com/office/drawing/2014/chart" uri="{C3380CC4-5D6E-409C-BE32-E72D297353CC}">
                <c16:uniqueId val="{0000000E-DEA8-4CCA-8484-BAF3177D849F}"/>
              </c:ext>
            </c:extLst>
          </c:dPt>
          <c:dPt>
            <c:idx val="8"/>
            <c:bubble3D val="0"/>
            <c:extLst>
              <c:ext xmlns:c16="http://schemas.microsoft.com/office/drawing/2014/chart" uri="{C3380CC4-5D6E-409C-BE32-E72D297353CC}">
                <c16:uniqueId val="{0000000F-DEA8-4CCA-8484-BAF3177D849F}"/>
              </c:ext>
            </c:extLst>
          </c:dPt>
          <c:dPt>
            <c:idx val="16"/>
            <c:bubble3D val="0"/>
            <c:extLst>
              <c:ext xmlns:c16="http://schemas.microsoft.com/office/drawing/2014/chart" uri="{C3380CC4-5D6E-409C-BE32-E72D297353CC}">
                <c16:uniqueId val="{00000010-DEA8-4CCA-8484-BAF3177D849F}"/>
              </c:ext>
            </c:extLst>
          </c:dPt>
          <c:dPt>
            <c:idx val="24"/>
            <c:bubble3D val="0"/>
            <c:extLst>
              <c:ext xmlns:c16="http://schemas.microsoft.com/office/drawing/2014/chart" uri="{C3380CC4-5D6E-409C-BE32-E72D297353CC}">
                <c16:uniqueId val="{00000011-DEA8-4CCA-8484-BAF3177D849F}"/>
              </c:ext>
            </c:extLst>
          </c:dPt>
          <c:dPt>
            <c:idx val="32"/>
            <c:bubble3D val="0"/>
            <c:extLst>
              <c:ext xmlns:c16="http://schemas.microsoft.com/office/drawing/2014/chart" uri="{C3380CC4-5D6E-409C-BE32-E72D297353CC}">
                <c16:uniqueId val="{00000012-DEA8-4CCA-8484-BAF3177D849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EA8-4CCA-8484-BAF3177D849F}"/>
                </c:ext>
              </c:extLst>
            </c:dLbl>
            <c:dLbl>
              <c:idx val="1"/>
              <c:delete val="1"/>
              <c:extLst>
                <c:ext xmlns:c15="http://schemas.microsoft.com/office/drawing/2012/chart" uri="{CE6537A1-D6FC-4f65-9D91-7224C49458BB}"/>
                <c:ext xmlns:c16="http://schemas.microsoft.com/office/drawing/2014/chart" uri="{C3380CC4-5D6E-409C-BE32-E72D297353CC}">
                  <c16:uniqueId val="{0000000B-DEA8-4CCA-8484-BAF3177D849F}"/>
                </c:ext>
              </c:extLst>
            </c:dLbl>
            <c:dLbl>
              <c:idx val="2"/>
              <c:delete val="1"/>
              <c:extLst>
                <c:ext xmlns:c15="http://schemas.microsoft.com/office/drawing/2012/chart" uri="{CE6537A1-D6FC-4f65-9D91-7224C49458BB}"/>
                <c:ext xmlns:c16="http://schemas.microsoft.com/office/drawing/2014/chart" uri="{C3380CC4-5D6E-409C-BE32-E72D297353CC}">
                  <c16:uniqueId val="{0000000C-DEA8-4CCA-8484-BAF3177D849F}"/>
                </c:ext>
              </c:extLst>
            </c:dLbl>
            <c:dLbl>
              <c:idx val="3"/>
              <c:delete val="1"/>
              <c:extLst>
                <c:ext xmlns:c15="http://schemas.microsoft.com/office/drawing/2012/chart" uri="{CE6537A1-D6FC-4f65-9D91-7224C49458BB}"/>
                <c:ext xmlns:c16="http://schemas.microsoft.com/office/drawing/2014/chart" uri="{C3380CC4-5D6E-409C-BE32-E72D297353CC}">
                  <c16:uniqueId val="{0000000D-DEA8-4CCA-8484-BAF3177D849F}"/>
                </c:ext>
              </c:extLst>
            </c:dLbl>
            <c:dLbl>
              <c:idx val="4"/>
              <c:delete val="1"/>
              <c:extLst>
                <c:ext xmlns:c15="http://schemas.microsoft.com/office/drawing/2012/chart" uri="{CE6537A1-D6FC-4f65-9D91-7224C49458BB}"/>
                <c:ext xmlns:c16="http://schemas.microsoft.com/office/drawing/2014/chart" uri="{C3380CC4-5D6E-409C-BE32-E72D297353CC}">
                  <c16:uniqueId val="{0000000E-DEA8-4CCA-8484-BAF3177D849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EA8-4CCA-8484-BAF3177D849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EA8-4CCA-8484-BAF3177D849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EA8-4CCA-8484-BAF3177D849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DEA8-4CCA-8484-BAF3177D849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EA8-4CCA-8484-BAF3177D849F}"/>
            </c:ext>
          </c:extLst>
        </c:ser>
        <c:dLbls>
          <c:showLegendKey val="0"/>
          <c:showVal val="1"/>
          <c:showCatName val="0"/>
          <c:showSerName val="0"/>
          <c:showPercent val="0"/>
          <c:showBubbleSize val="0"/>
        </c:dLbls>
        <c:axId val="3"/>
        <c:axId val="2"/>
      </c:scatterChart>
      <c:valAx>
        <c:axId val="3"/>
        <c:scaling>
          <c:orientation val="maxMin"/>
          <c:max val="11"/>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69098558709"/>
              <c:y val="0.8995694555560234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2"/>
              <c:y val="0.2511554872485858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240" y="190500"/>
          <a:ext cx="223329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188595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695" y="190500"/>
          <a:ext cx="33693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16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274955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1015" y="7934325"/>
          <a:ext cx="372554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元利償還金の額は、平成22年度に借入れた臨時財政対策債の借換などにより、62百万円の減</a:t>
          </a:r>
          <a:r>
            <a:rPr kumimoji="1" lang="ja-JP" altLang="ja-JP" sz="1100" b="0" i="0" baseline="0">
              <a:solidFill>
                <a:sysClr val="windowText" lastClr="000000"/>
              </a:solidFill>
              <a:effectLst/>
              <a:latin typeface="+mn-lt"/>
              <a:ea typeface="+mn-ea"/>
              <a:cs typeface="+mn-cs"/>
            </a:rPr>
            <a:t>となった。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公営企業債の元利償還金に対する繰入金</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下水道事業の元利償還金に対する繰出金の増加に伴い、18百万円の増額となった。</a:t>
          </a:r>
          <a:endParaRPr kumimoji="1"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ysClr val="windowText" lastClr="000000"/>
              </a:solidFill>
              <a:effectLst/>
              <a:latin typeface="+mn-lt"/>
              <a:ea typeface="+mn-ea"/>
              <a:cs typeface="+mn-cs"/>
            </a:rPr>
            <a:t>　一方で、算入公債費等は、清掃費に係る平成16年許可分や下水道費に係る農業集落排水事業の交付税算入が終了したことなどから、141</a:t>
          </a:r>
          <a:r>
            <a:rPr kumimoji="1" lang="ja-JP" altLang="ja-JP" sz="1100" b="0" i="0" baseline="0">
              <a:solidFill>
                <a:sysClr val="windowText" lastClr="000000"/>
              </a:solidFill>
              <a:effectLst/>
              <a:latin typeface="+mn-lt"/>
              <a:ea typeface="+mn-ea"/>
              <a:cs typeface="+mn-cs"/>
            </a:rPr>
            <a:t>百万円の減額となっ</a:t>
          </a:r>
          <a:r>
            <a:rPr kumimoji="1" lang="ja-JP" altLang="en-US" sz="1100" b="0" i="0" baseline="0">
              <a:solidFill>
                <a:sysClr val="windowText" lastClr="000000"/>
              </a:solidFill>
              <a:effectLst/>
              <a:latin typeface="+mn-lt"/>
              <a:ea typeface="+mn-ea"/>
              <a:cs typeface="+mn-cs"/>
            </a:rPr>
            <a:t>た。</a:t>
          </a:r>
          <a:endParaRPr kumimoji="1" lang="en-US" altLang="ja-JP" sz="1100" b="0" i="0" baseline="0">
            <a:solidFill>
              <a:sysClr val="windowText" lastClr="000000"/>
            </a:solidFill>
            <a:effectLst/>
            <a:latin typeface="+mn-lt"/>
            <a:ea typeface="+mn-ea"/>
            <a:cs typeface="+mn-cs"/>
          </a:endParaRPr>
        </a:p>
        <a:p>
          <a:r>
            <a:rPr kumimoji="1" lang="ja-JP" altLang="en-US" sz="1100" b="0" i="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実質公債費比率の分子としては10百万円の増</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となった。</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76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20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28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960" y="705485"/>
          <a:ext cx="16160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将来負担額</a:t>
          </a:r>
          <a:r>
            <a:rPr kumimoji="1" lang="ja-JP" altLang="ja-JP" sz="1100" b="0" i="0" baseline="0">
              <a:solidFill>
                <a:schemeClr val="dk1"/>
              </a:solidFill>
              <a:effectLst/>
              <a:latin typeface="+mn-lt"/>
              <a:ea typeface="+mn-ea"/>
              <a:cs typeface="+mn-cs"/>
            </a:rPr>
            <a:t>は、「まるごと道の駅」拠点整備事業により地方債発行額が増加したことにより、地方債の現在高が395百万円増とな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全体で325百万円増となった。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充当可能財源等は、財政調整基金を令和２年度に元金158百万円</a:t>
          </a:r>
          <a:r>
            <a:rPr kumimoji="1" lang="ja-JP" altLang="en-US" sz="1100" b="0" i="0" baseline="0">
              <a:solidFill>
                <a:sysClr val="windowText" lastClr="000000"/>
              </a:solidFill>
              <a:effectLst/>
              <a:latin typeface="+mn-lt"/>
              <a:ea typeface="+mn-ea"/>
              <a:cs typeface="+mn-cs"/>
            </a:rPr>
            <a:t>を取り崩す一方、324百万円を積み立てたこと、地域振興基金を80百万円を取り崩す一方、439百万円を積み立てたことなどにより、911</a:t>
          </a:r>
          <a:r>
            <a:rPr kumimoji="1" lang="ja-JP" altLang="ja-JP" sz="1100" b="0" i="0" baseline="0">
              <a:solidFill>
                <a:schemeClr val="dk1"/>
              </a:solidFill>
              <a:effectLst/>
              <a:latin typeface="+mn-lt"/>
              <a:ea typeface="+mn-ea"/>
              <a:cs typeface="+mn-cs"/>
            </a:rPr>
            <a:t>百万円増となった。</a:t>
          </a:r>
          <a:endParaRPr lang="ja-JP" altLang="ja-JP">
            <a:effectLst/>
          </a:endParaRPr>
        </a:p>
        <a:p>
          <a:r>
            <a:rPr kumimoji="1" lang="ja-JP" altLang="ja-JP" sz="1100" b="0" i="0" baseline="0">
              <a:solidFill>
                <a:schemeClr val="dk1"/>
              </a:solidFill>
              <a:effectLst/>
              <a:latin typeface="+mn-lt"/>
              <a:ea typeface="+mn-ea"/>
              <a:cs typeface="+mn-cs"/>
            </a:rPr>
            <a:t>　将来負担比率の分子としては</a:t>
          </a:r>
          <a:r>
            <a:rPr kumimoji="1" lang="ja-JP" altLang="en-US" sz="1100" b="0" i="0" baseline="0">
              <a:solidFill>
                <a:schemeClr val="dk1"/>
              </a:solidFill>
              <a:effectLst/>
              <a:latin typeface="+mn-lt"/>
              <a:ea typeface="+mn-ea"/>
              <a:cs typeface="+mn-cs"/>
            </a:rPr>
            <a:t>、586</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896620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896620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659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341630</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9965" y="165100"/>
          <a:ext cx="35921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福井県大野市</a:t>
          </a:r>
        </a:p>
      </xdr:txBody>
    </xdr:sp>
    <xdr:clientData/>
  </xdr:twoCellAnchor>
  <xdr:twoCellAnchor>
    <xdr:from>
      <xdr:col>0</xdr:col>
      <xdr:colOff>533400</xdr:colOff>
      <xdr:row>4</xdr:row>
      <xdr:rowOff>119380</xdr:rowOff>
    </xdr:from>
    <xdr:to>
      <xdr:col>2</xdr:col>
      <xdr:colOff>1008380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34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896620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341630</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9965" y="806450"/>
          <a:ext cx="10438765" cy="4331335"/>
        </a:xfrm>
        <a:prstGeom prst="rect">
          <a:avLst/>
        </a:prstGeom>
        <a:noFill/>
        <a:ln w="19050">
          <a:solidFill>
            <a:srgbClr val="000000"/>
          </a:solidFill>
          <a:miter lim="800000"/>
          <a:headEnd/>
          <a:tailEnd/>
        </a:ln>
      </xdr:spPr>
    </xdr:sp>
    <xdr:clientData/>
  </xdr:twoCellAnchor>
  <xdr:twoCellAnchor>
    <xdr:from>
      <xdr:col>8</xdr:col>
      <xdr:colOff>341630</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9965" y="1297305"/>
          <a:ext cx="1043749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・令和２年度</a:t>
          </a:r>
          <a:r>
            <a:rPr kumimoji="1" lang="ja-JP" altLang="en-US" sz="1300">
              <a:solidFill>
                <a:schemeClr val="dk1"/>
              </a:solidFill>
              <a:effectLst/>
              <a:latin typeface="+mn-lt"/>
              <a:ea typeface="+mn-ea"/>
              <a:cs typeface="+mn-cs"/>
            </a:rPr>
            <a:t>は、</a:t>
          </a:r>
          <a:r>
            <a:rPr kumimoji="1" lang="ja-JP" altLang="ja-JP" sz="1300" b="0" i="0" baseline="0">
              <a:solidFill>
                <a:schemeClr val="dk1"/>
              </a:solidFill>
              <a:effectLst/>
              <a:latin typeface="+mn-lt"/>
              <a:ea typeface="+mn-ea"/>
              <a:cs typeface="+mn-cs"/>
            </a:rPr>
            <a:t>財政調整基金を前年度比165百万円増、地域振興基金を前年度比359百万円増、森林環境譲与税基金を前年度比17百万円増とした。</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　合併振興基金については、平成17年の市町村合併に伴う事業の財源として所期の目的を達成したため廃止とした。前年度比595百万円減となった。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游ゴシック"/>
              <a:ea typeface="游ゴシック"/>
              <a:cs typeface="+mn-cs"/>
            </a:rPr>
            <a:t>中小企業緊急経営安定対策利子補給金基金を新たに設置。福井県経営安定資金（新型コロナウイルス対策分）融資に対する利子補給金の原資として、前年度比28百万円の増とした。</a:t>
          </a:r>
          <a:endParaRPr kumimoji="1" lang="en-US" altLang="ja-JP" sz="1300">
            <a:solidFill>
              <a:schemeClr val="dk1"/>
            </a:solidFill>
            <a:effectLst/>
            <a:latin typeface="游ゴシック"/>
            <a:ea typeface="游ゴシック"/>
            <a:cs typeface="+mn-cs"/>
          </a:endParaRPr>
        </a:p>
        <a:p>
          <a:r>
            <a:rPr kumimoji="1" lang="ja-JP" altLang="ja-JP" sz="1300" b="0" i="0" baseline="0">
              <a:solidFill>
                <a:schemeClr val="dk1"/>
              </a:solidFill>
              <a:effectLst/>
              <a:latin typeface="+mn-lt"/>
              <a:ea typeface="+mn-ea"/>
              <a:cs typeface="+mn-cs"/>
            </a:rPr>
            <a:t>　全体として25百万円の増となった。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・今後も総合計画等に基づく事業の実施に必要な財源を確保するために、計画的に基金を運用していく。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4</xdr:row>
      <xdr:rowOff>73025</xdr:rowOff>
    </xdr:from>
    <xdr:to>
      <xdr:col>8</xdr:col>
      <xdr:colOff>1678305</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49997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341630</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9965" y="12463145"/>
          <a:ext cx="10438765" cy="5424805"/>
        </a:xfrm>
        <a:prstGeom prst="rect">
          <a:avLst/>
        </a:prstGeom>
        <a:noFill/>
        <a:ln w="19050">
          <a:solidFill>
            <a:srgbClr val="000000"/>
          </a:solidFill>
          <a:miter lim="800000"/>
          <a:headEnd/>
          <a:tailEnd/>
        </a:ln>
      </xdr:spPr>
    </xdr:sp>
    <xdr:clientData/>
  </xdr:twoCellAnchor>
  <xdr:twoCellAnchor>
    <xdr:from>
      <xdr:col>8</xdr:col>
      <xdr:colOff>341630</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9965" y="12928600"/>
          <a:ext cx="1043749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・地域振興基金：大野市の地域振興を図る事業の財源に充てる。</a:t>
          </a:r>
          <a:endParaRPr lang="ja-JP" altLang="ja-JP" sz="1300">
            <a:effectLst/>
          </a:endParaRPr>
        </a:p>
        <a:p>
          <a:r>
            <a:rPr kumimoji="1" lang="ja-JP" altLang="ja-JP" sz="1300">
              <a:solidFill>
                <a:schemeClr val="dk1"/>
              </a:solidFill>
              <a:effectLst/>
              <a:latin typeface="+mn-lt"/>
              <a:ea typeface="+mn-ea"/>
              <a:cs typeface="+mn-cs"/>
            </a:rPr>
            <a:t>・上水道整備基金：上水道の建設、改良等の整備に要する資金に充てる。</a:t>
          </a:r>
          <a:endParaRPr lang="ja-JP" altLang="ja-JP" sz="1300">
            <a:effectLst/>
          </a:endParaRPr>
        </a:p>
        <a:p>
          <a:r>
            <a:rPr kumimoji="1" lang="ja-JP" altLang="ja-JP" sz="1300">
              <a:solidFill>
                <a:schemeClr val="dk1"/>
              </a:solidFill>
              <a:effectLst/>
              <a:latin typeface="+mn-lt"/>
              <a:ea typeface="+mn-ea"/>
              <a:cs typeface="+mn-cs"/>
            </a:rPr>
            <a:t>・エキサイト広場総合体育施設管理運営基金：大野市エキサイト広場総合体育施設の管理運営に要する経費に充てる。</a:t>
          </a:r>
          <a:endParaRPr lang="ja-JP" altLang="ja-JP" sz="1300">
            <a:effectLst/>
          </a:endParaRPr>
        </a:p>
        <a:p>
          <a:r>
            <a:rPr lang="ja-JP" altLang="en-US" sz="1300">
              <a:effectLst/>
            </a:rPr>
            <a:t>・多田記念大野有終会館管理運営基金：多田記念大野有終会館の</a:t>
          </a:r>
          <a:r>
            <a:rPr kumimoji="1" lang="ja-JP" altLang="ja-JP" sz="1300">
              <a:solidFill>
                <a:schemeClr val="dk1"/>
              </a:solidFill>
              <a:effectLst/>
              <a:latin typeface="+mn-lt"/>
              <a:ea typeface="+mn-ea"/>
              <a:cs typeface="+mn-cs"/>
            </a:rPr>
            <a:t>管理運営に要する経費に充てる。</a:t>
          </a:r>
          <a:endParaRPr lang="ja-JP" altLang="ja-JP" sz="1300">
            <a:effectLst/>
          </a:endParaRPr>
        </a:p>
        <a:p>
          <a:r>
            <a:rPr lang="ja-JP" altLang="en-US" sz="1300">
              <a:effectLst/>
            </a:rPr>
            <a:t>・学校施設等整備基金：小中学校及び幼稚園の施設等の整備に要する資金に充てる。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・地域振興基金：ふるさと納税推進事業や結の故郷はたらく若者応援事業など</a:t>
          </a:r>
          <a:r>
            <a:rPr kumimoji="1" lang="ja-JP" altLang="en-US" sz="1300" b="0" i="0" baseline="0">
              <a:solidFill>
                <a:schemeClr val="dk1"/>
              </a:solidFill>
              <a:effectLst/>
              <a:latin typeface="+mn-lt"/>
              <a:ea typeface="+mn-ea"/>
              <a:cs typeface="+mn-cs"/>
            </a:rPr>
            <a:t>に充当。ふるさと納税寄附金の増などにより、前年度比359百万円の増。</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・合併振興基金：平成17年の市町村合併に伴う事業の財源として所期の目的を達成したため廃止。</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　　　　　　　　令和2年度は「まるごと道の駅」拠点整備事業などに充当し、前年度比595百万円減となった。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lang="ja-JP" altLang="en-US" sz="1300">
              <a:effectLst/>
            </a:rPr>
            <a:t>学校施設等整備基金：小中学校の再編に伴う施設等の整備に要する資金として、前年度比100百万円増とした。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ja-JP" sz="1300" b="0" i="0" baseline="0">
              <a:solidFill>
                <a:schemeClr val="dk1"/>
              </a:solidFill>
              <a:effectLst/>
              <a:latin typeface="+mn-lt"/>
              <a:ea typeface="+mn-ea"/>
              <a:cs typeface="+mn-cs"/>
            </a:rPr>
            <a:t>地域振興基金：</a:t>
          </a:r>
          <a:r>
            <a:rPr kumimoji="1" lang="ja-JP" altLang="en-US" sz="1300" b="0" i="0" baseline="0">
              <a:solidFill>
                <a:schemeClr val="dk1"/>
              </a:solidFill>
              <a:effectLst/>
              <a:latin typeface="+mn-lt"/>
              <a:ea typeface="+mn-ea"/>
              <a:cs typeface="+mn-cs"/>
            </a:rPr>
            <a:t>企業立地助成金のハードなどに充当した場合は、その翌年度から</a:t>
          </a:r>
          <a:r>
            <a:rPr kumimoji="1" lang="en-US" altLang="ja-JP" sz="1300" b="0" i="0" baseline="0">
              <a:solidFill>
                <a:schemeClr val="dk1"/>
              </a:solidFill>
              <a:effectLst/>
              <a:latin typeface="+mn-lt"/>
              <a:ea typeface="+mn-ea"/>
              <a:cs typeface="+mn-cs"/>
            </a:rPr>
            <a:t>10</a:t>
          </a:r>
          <a:r>
            <a:rPr kumimoji="1" lang="ja-JP" altLang="en-US" sz="1300" b="0" i="0" baseline="0">
              <a:solidFill>
                <a:schemeClr val="dk1"/>
              </a:solidFill>
              <a:effectLst/>
              <a:latin typeface="+mn-lt"/>
              <a:ea typeface="+mn-ea"/>
              <a:cs typeface="+mn-cs"/>
            </a:rPr>
            <a:t>年間をかけて積み戻すこととしている。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499975" y="12562840"/>
          <a:ext cx="231457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341630</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9965" y="5278755"/>
          <a:ext cx="10438765" cy="3450590"/>
        </a:xfrm>
        <a:prstGeom prst="rect">
          <a:avLst/>
        </a:prstGeom>
        <a:noFill/>
        <a:ln w="19050">
          <a:solidFill>
            <a:srgbClr val="000000"/>
          </a:solidFill>
          <a:miter lim="800000"/>
          <a:headEnd/>
          <a:tailEnd/>
        </a:ln>
      </xdr:spPr>
    </xdr:sp>
    <xdr:clientData/>
  </xdr:twoCellAnchor>
  <xdr:twoCellAnchor>
    <xdr:from>
      <xdr:col>8</xdr:col>
      <xdr:colOff>341630</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9965" y="5753100"/>
          <a:ext cx="1043749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・元金158百万円を取り崩す一方、</a:t>
          </a:r>
          <a:r>
            <a:rPr kumimoji="1" lang="ja-JP" altLang="en-US" sz="1300">
              <a:solidFill>
                <a:schemeClr val="dk1"/>
              </a:solidFill>
              <a:effectLst/>
              <a:latin typeface="+mn-lt"/>
              <a:ea typeface="+mn-ea"/>
              <a:cs typeface="+mn-cs"/>
            </a:rPr>
            <a:t>地方財政法第７条に基づき元金323百万円を積み立てたことにより、165百万円の増となった。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・財政調整基金の残高は、臨時的な財源不足に備えるため、標準財政規模の</a:t>
          </a:r>
          <a:r>
            <a:rPr kumimoji="1" lang="en-US" altLang="ja-JP" sz="1300" b="0" i="0" baseline="0">
              <a:solidFill>
                <a:schemeClr val="dk1"/>
              </a:solidFill>
              <a:effectLst/>
              <a:latin typeface="+mn-lt"/>
              <a:ea typeface="+mn-ea"/>
              <a:cs typeface="+mn-cs"/>
            </a:rPr>
            <a:t>10</a:t>
          </a:r>
          <a:r>
            <a:rPr kumimoji="1" lang="ja-JP" altLang="ja-JP" sz="1300" b="0" i="0" baseline="0">
              <a:solidFill>
                <a:schemeClr val="dk1"/>
              </a:solidFill>
              <a:effectLst/>
              <a:latin typeface="+mn-lt"/>
              <a:ea typeface="+mn-ea"/>
              <a:cs typeface="+mn-cs"/>
            </a:rPr>
            <a:t>％程度を維持するように努めることとしている。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499975" y="5372735"/>
          <a:ext cx="185102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341630</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9965" y="8876665"/>
          <a:ext cx="10438765" cy="3448050"/>
        </a:xfrm>
        <a:prstGeom prst="rect">
          <a:avLst/>
        </a:prstGeom>
        <a:noFill/>
        <a:ln w="19050">
          <a:solidFill>
            <a:srgbClr val="000000"/>
          </a:solidFill>
          <a:miter lim="800000"/>
          <a:headEnd/>
          <a:tailEnd/>
        </a:ln>
      </xdr:spPr>
    </xdr:sp>
    <xdr:clientData/>
  </xdr:twoCellAnchor>
  <xdr:twoCellAnchor>
    <xdr:from>
      <xdr:col>8</xdr:col>
      <xdr:colOff>341630</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9965" y="9349740"/>
          <a:ext cx="1043749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・令和２年度</a:t>
          </a:r>
          <a:r>
            <a:rPr kumimoji="1" lang="ja-JP" altLang="en-US" sz="1300">
              <a:solidFill>
                <a:schemeClr val="dk1"/>
              </a:solidFill>
              <a:effectLst/>
              <a:latin typeface="+mn-lt"/>
              <a:ea typeface="+mn-ea"/>
              <a:cs typeface="+mn-cs"/>
            </a:rPr>
            <a:t>は取り崩しを行わず、利子分のみ積み立てた。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・償還額の変動を見据え、一定程度の額を維持することとしている。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49997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32,329
31,777
872.43
24,824,056
23,920,223
842,134
10,315,507
13,409,299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40.4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4445" cy="25146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33675"/>
          <a:ext cx="88944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4565" cy="25146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2969895"/>
          <a:ext cx="6044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9600" cy="253365"/>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05480"/>
          <a:ext cx="8229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1680" cy="25146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41700"/>
          <a:ext cx="1090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1665" cy="25146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677920"/>
          <a:ext cx="4431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年度の有形固定資産償却率は、類似団体内平均値に比べ高い状況にある。特に道路や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保育所、児童館などの減価償却率が高くなっている。今後、益々施設の老朽化が進む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ため、令和３年度に改訂した大野市公共施設等総合管理計画（大野市公共施設再編計画編）に基づき、公共施設の適正配置と適切な維持管理に取り組むとともに総量縮減を図る。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171450</xdr:colOff>
      <xdr:row>23</xdr:row>
      <xdr:rowOff>46990</xdr:rowOff>
    </xdr:from>
    <xdr:ext cx="349885" cy="21844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122680" y="466661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73025</xdr:rowOff>
    </xdr:from>
    <xdr:ext cx="357505" cy="21907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79145" y="6871970"/>
          <a:ext cx="3575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30480</xdr:rowOff>
    </xdr:from>
    <xdr:to>
      <xdr:col>27</xdr:col>
      <xdr:colOff>73025</xdr:colOff>
      <xdr:row>35</xdr:row>
      <xdr:rowOff>30480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144905" y="66617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106680</xdr:rowOff>
    </xdr:from>
    <xdr:ext cx="357505" cy="21971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779145" y="6570345"/>
          <a:ext cx="35750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64135</xdr:rowOff>
    </xdr:from>
    <xdr:to>
      <xdr:col>27</xdr:col>
      <xdr:colOff>73025</xdr:colOff>
      <xdr:row>33</xdr:row>
      <xdr:rowOff>64135</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144905" y="63601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140335</xdr:rowOff>
    </xdr:from>
    <xdr:ext cx="357505" cy="21844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779145" y="6268720"/>
          <a:ext cx="35750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97790</xdr:rowOff>
    </xdr:from>
    <xdr:to>
      <xdr:col>27</xdr:col>
      <xdr:colOff>73025</xdr:colOff>
      <xdr:row>31</xdr:row>
      <xdr:rowOff>97790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144905" y="60585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5715</xdr:rowOff>
    </xdr:from>
    <xdr:ext cx="357505" cy="2203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779145" y="5966460"/>
          <a:ext cx="3575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131445</xdr:rowOff>
    </xdr:from>
    <xdr:to>
      <xdr:col>27</xdr:col>
      <xdr:colOff>73025</xdr:colOff>
      <xdr:row>29</xdr:row>
      <xdr:rowOff>131445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144905" y="57569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39370</xdr:rowOff>
    </xdr:from>
    <xdr:ext cx="357505" cy="2203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779145" y="5664835"/>
          <a:ext cx="3575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165100</xdr:rowOff>
    </xdr:from>
    <xdr:to>
      <xdr:col>27</xdr:col>
      <xdr:colOff>73025</xdr:colOff>
      <xdr:row>27</xdr:row>
      <xdr:rowOff>165100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144905" y="54552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73660</xdr:rowOff>
    </xdr:from>
    <xdr:ext cx="357505" cy="21907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79145" y="5363845"/>
          <a:ext cx="3575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31750</xdr:rowOff>
    </xdr:from>
    <xdr:to>
      <xdr:col>27</xdr:col>
      <xdr:colOff>73025</xdr:colOff>
      <xdr:row>26</xdr:row>
      <xdr:rowOff>31750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144905" y="51542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107315</xdr:rowOff>
    </xdr:from>
    <xdr:ext cx="357505" cy="21907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779145" y="5062220"/>
          <a:ext cx="3575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7505" cy="21844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779145" y="4760595"/>
          <a:ext cx="35750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66" name="有形固定資産減価償却率グラフ枠">
          <a:extLst>
            <a:ext uri="{FF2B5EF4-FFF2-40B4-BE49-F238E27FC236}">
              <a16:creationId xmlns:a16="http://schemas.microsoft.com/office/drawing/2014/main" id="{00000000-0008-0000-0E00-000042000000}"/>
            </a:ext>
          </a:extLst>
        </xdr:cNvPr>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62230</xdr:rowOff>
    </xdr:from>
    <xdr:to>
      <xdr:col>23</xdr:col>
      <xdr:colOff>85090</xdr:colOff>
      <xdr:row>35</xdr:row>
      <xdr:rowOff>54610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flipV="1">
          <a:off x="4292600" y="5352415"/>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58420</xdr:rowOff>
    </xdr:from>
    <xdr:ext cx="405130" cy="253365"/>
    <xdr:sp macro="" textlink="">
      <xdr:nvSpPr>
        <xdr:cNvPr id="68" name="有形固定資産減価償却率最小値テキスト">
          <a:extLst>
            <a:ext uri="{FF2B5EF4-FFF2-40B4-BE49-F238E27FC236}">
              <a16:creationId xmlns:a16="http://schemas.microsoft.com/office/drawing/2014/main" id="{00000000-0008-0000-0E00-000044000000}"/>
            </a:ext>
          </a:extLst>
        </xdr:cNvPr>
        <xdr:cNvSpPr txBox="1"/>
      </xdr:nvSpPr>
      <xdr:spPr>
        <a:xfrm>
          <a:off x="4345305" y="66897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171450</xdr:colOff>
      <xdr:row>35</xdr:row>
      <xdr:rowOff>54610</xdr:rowOff>
    </xdr:from>
    <xdr:to>
      <xdr:col>23</xdr:col>
      <xdr:colOff>171450</xdr:colOff>
      <xdr:row>35</xdr:row>
      <xdr:rowOff>54610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208780" y="668591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10795</xdr:rowOff>
    </xdr:from>
    <xdr:ext cx="405130" cy="250825"/>
    <xdr:sp macro="" textlink="">
      <xdr:nvSpPr>
        <xdr:cNvPr id="70" name="有形固定資産減価償却率最大値テキスト">
          <a:extLst>
            <a:ext uri="{FF2B5EF4-FFF2-40B4-BE49-F238E27FC236}">
              <a16:creationId xmlns:a16="http://schemas.microsoft.com/office/drawing/2014/main" id="{00000000-0008-0000-0E00-000046000000}"/>
            </a:ext>
          </a:extLst>
        </xdr:cNvPr>
        <xdr:cNvSpPr txBox="1"/>
      </xdr:nvSpPr>
      <xdr:spPr>
        <a:xfrm>
          <a:off x="4345305" y="513334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dr:col>22</xdr:col>
      <xdr:colOff>171450</xdr:colOff>
      <xdr:row>27</xdr:row>
      <xdr:rowOff>62230</xdr:rowOff>
    </xdr:from>
    <xdr:to>
      <xdr:col>23</xdr:col>
      <xdr:colOff>171450</xdr:colOff>
      <xdr:row>27</xdr:row>
      <xdr:rowOff>62230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208780" y="535241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125095</xdr:rowOff>
    </xdr:from>
    <xdr:ext cx="405130" cy="251460"/>
    <xdr:sp macro="" textlink="">
      <xdr:nvSpPr>
        <xdr:cNvPr id="72" name="有形固定資産減価償却率平均値テキスト">
          <a:extLst>
            <a:ext uri="{FF2B5EF4-FFF2-40B4-BE49-F238E27FC236}">
              <a16:creationId xmlns:a16="http://schemas.microsoft.com/office/drawing/2014/main" id="{00000000-0008-0000-0E00-000048000000}"/>
            </a:ext>
          </a:extLst>
        </xdr:cNvPr>
        <xdr:cNvSpPr txBox="1"/>
      </xdr:nvSpPr>
      <xdr:spPr>
        <a:xfrm>
          <a:off x="4345305" y="591820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102870</xdr:rowOff>
    </xdr:from>
    <xdr:to>
      <xdr:col>23</xdr:col>
      <xdr:colOff>136525</xdr:colOff>
      <xdr:row>32</xdr:row>
      <xdr:rowOff>34290</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4243705" y="60636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51435</xdr:rowOff>
    </xdr:from>
    <xdr:to>
      <xdr:col>19</xdr:col>
      <xdr:colOff>171450</xdr:colOff>
      <xdr:row>31</xdr:row>
      <xdr:rowOff>151130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3608705" y="601218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45085</xdr:rowOff>
    </xdr:from>
    <xdr:to>
      <xdr:col>15</xdr:col>
      <xdr:colOff>171450</xdr:colOff>
      <xdr:row>31</xdr:row>
      <xdr:rowOff>144780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2922905" y="600583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8890</xdr:rowOff>
    </xdr:from>
    <xdr:to>
      <xdr:col>11</xdr:col>
      <xdr:colOff>171450</xdr:colOff>
      <xdr:row>31</xdr:row>
      <xdr:rowOff>108585</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2237105" y="596963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128905</xdr:rowOff>
    </xdr:from>
    <xdr:to>
      <xdr:col>7</xdr:col>
      <xdr:colOff>171450</xdr:colOff>
      <xdr:row>31</xdr:row>
      <xdr:rowOff>60325</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1551305" y="592201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60095" cy="22034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41357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60095" cy="220345"/>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35007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60095" cy="22034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28149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60095" cy="22034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21291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60095" cy="2203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14433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133985</xdr:rowOff>
    </xdr:from>
    <xdr:to>
      <xdr:col>23</xdr:col>
      <xdr:colOff>136525</xdr:colOff>
      <xdr:row>33</xdr:row>
      <xdr:rowOff>66040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243705" y="6262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113030</xdr:rowOff>
    </xdr:from>
    <xdr:ext cx="405130" cy="253365"/>
    <xdr:sp macro="" textlink="">
      <xdr:nvSpPr>
        <xdr:cNvPr id="84" name="有形固定資産減価償却率該当値テキスト">
          <a:extLst>
            <a:ext uri="{FF2B5EF4-FFF2-40B4-BE49-F238E27FC236}">
              <a16:creationId xmlns:a16="http://schemas.microsoft.com/office/drawing/2014/main" id="{00000000-0008-0000-0E00-000054000000}"/>
            </a:ext>
          </a:extLst>
        </xdr:cNvPr>
        <xdr:cNvSpPr txBox="1"/>
      </xdr:nvSpPr>
      <xdr:spPr>
        <a:xfrm>
          <a:off x="4345305" y="62414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116205</xdr:rowOff>
    </xdr:from>
    <xdr:to>
      <xdr:col>19</xdr:col>
      <xdr:colOff>171450</xdr:colOff>
      <xdr:row>33</xdr:row>
      <xdr:rowOff>48260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608705" y="62445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165735</xdr:rowOff>
    </xdr:from>
    <xdr:to>
      <xdr:col>23</xdr:col>
      <xdr:colOff>85725</xdr:colOff>
      <xdr:row>33</xdr:row>
      <xdr:rowOff>16510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3659505" y="6294120"/>
          <a:ext cx="635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85725</xdr:rowOff>
    </xdr:from>
    <xdr:to>
      <xdr:col>15</xdr:col>
      <xdr:colOff>171450</xdr:colOff>
      <xdr:row>33</xdr:row>
      <xdr:rowOff>17145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922905" y="621411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135255</xdr:rowOff>
    </xdr:from>
    <xdr:to>
      <xdr:col>19</xdr:col>
      <xdr:colOff>136525</xdr:colOff>
      <xdr:row>32</xdr:row>
      <xdr:rowOff>165735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2973705" y="6263640"/>
          <a:ext cx="685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43180</xdr:rowOff>
    </xdr:from>
    <xdr:to>
      <xdr:col>11</xdr:col>
      <xdr:colOff>171450</xdr:colOff>
      <xdr:row>32</xdr:row>
      <xdr:rowOff>142875</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2237105" y="617156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93345</xdr:rowOff>
    </xdr:from>
    <xdr:to>
      <xdr:col>15</xdr:col>
      <xdr:colOff>136525</xdr:colOff>
      <xdr:row>32</xdr:row>
      <xdr:rowOff>135255</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2287905" y="6221730"/>
          <a:ext cx="685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22225</xdr:rowOff>
    </xdr:from>
    <xdr:to>
      <xdr:col>7</xdr:col>
      <xdr:colOff>171450</xdr:colOff>
      <xdr:row>32</xdr:row>
      <xdr:rowOff>121920</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1551305" y="615061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72390</xdr:rowOff>
    </xdr:from>
    <xdr:to>
      <xdr:col>11</xdr:col>
      <xdr:colOff>136525</xdr:colOff>
      <xdr:row>32</xdr:row>
      <xdr:rowOff>93345</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1602105" y="6200775"/>
          <a:ext cx="685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167005</xdr:rowOff>
    </xdr:from>
    <xdr:ext cx="405130" cy="252730"/>
    <xdr:sp macro="" textlink="">
      <xdr:nvSpPr>
        <xdr:cNvPr id="93" name="n_1aveValue有形固定資産減価償却率">
          <a:extLst>
            <a:ext uri="{FF2B5EF4-FFF2-40B4-BE49-F238E27FC236}">
              <a16:creationId xmlns:a16="http://schemas.microsoft.com/office/drawing/2014/main" id="{00000000-0008-0000-0E00-00005D000000}"/>
            </a:ext>
          </a:extLst>
        </xdr:cNvPr>
        <xdr:cNvSpPr txBox="1"/>
      </xdr:nvSpPr>
      <xdr:spPr>
        <a:xfrm>
          <a:off x="3463290" y="579247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161290</xdr:rowOff>
    </xdr:from>
    <xdr:ext cx="405130" cy="251460"/>
    <xdr:sp macro="" textlink="">
      <xdr:nvSpPr>
        <xdr:cNvPr id="94" name="n_2aveValue有形固定資産減価償却率">
          <a:extLst>
            <a:ext uri="{FF2B5EF4-FFF2-40B4-BE49-F238E27FC236}">
              <a16:creationId xmlns:a16="http://schemas.microsoft.com/office/drawing/2014/main" id="{00000000-0008-0000-0E00-00005E000000}"/>
            </a:ext>
          </a:extLst>
        </xdr:cNvPr>
        <xdr:cNvSpPr txBox="1"/>
      </xdr:nvSpPr>
      <xdr:spPr>
        <a:xfrm>
          <a:off x="2790190" y="578675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125095</xdr:rowOff>
    </xdr:from>
    <xdr:ext cx="405130" cy="251460"/>
    <xdr:sp macro="" textlink="">
      <xdr:nvSpPr>
        <xdr:cNvPr id="95" name="n_3aveValue有形固定資産減価償却率">
          <a:extLst>
            <a:ext uri="{FF2B5EF4-FFF2-40B4-BE49-F238E27FC236}">
              <a16:creationId xmlns:a16="http://schemas.microsoft.com/office/drawing/2014/main" id="{00000000-0008-0000-0E00-00005F000000}"/>
            </a:ext>
          </a:extLst>
        </xdr:cNvPr>
        <xdr:cNvSpPr txBox="1"/>
      </xdr:nvSpPr>
      <xdr:spPr>
        <a:xfrm>
          <a:off x="2104390" y="575056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76200</xdr:rowOff>
    </xdr:from>
    <xdr:ext cx="405130" cy="253365"/>
    <xdr:sp macro="" textlink="">
      <xdr:nvSpPr>
        <xdr:cNvPr id="96" name="n_4aveValue有形固定資産減価償却率">
          <a:extLst>
            <a:ext uri="{FF2B5EF4-FFF2-40B4-BE49-F238E27FC236}">
              <a16:creationId xmlns:a16="http://schemas.microsoft.com/office/drawing/2014/main" id="{00000000-0008-0000-0E00-000060000000}"/>
            </a:ext>
          </a:extLst>
        </xdr:cNvPr>
        <xdr:cNvSpPr txBox="1"/>
      </xdr:nvSpPr>
      <xdr:spPr>
        <a:xfrm>
          <a:off x="1418590" y="57016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39370</xdr:rowOff>
    </xdr:from>
    <xdr:ext cx="405130" cy="253365"/>
    <xdr:sp macro="" textlink="">
      <xdr:nvSpPr>
        <xdr:cNvPr id="97" name="n_1mainValue有形固定資産減価償却率">
          <a:extLst>
            <a:ext uri="{FF2B5EF4-FFF2-40B4-BE49-F238E27FC236}">
              <a16:creationId xmlns:a16="http://schemas.microsoft.com/office/drawing/2014/main" id="{00000000-0008-0000-0E00-000061000000}"/>
            </a:ext>
          </a:extLst>
        </xdr:cNvPr>
        <xdr:cNvSpPr txBox="1"/>
      </xdr:nvSpPr>
      <xdr:spPr>
        <a:xfrm>
          <a:off x="3463290" y="63353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8255</xdr:rowOff>
    </xdr:from>
    <xdr:ext cx="405130" cy="253365"/>
    <xdr:sp macro="" textlink="">
      <xdr:nvSpPr>
        <xdr:cNvPr id="98" name="n_2mainValue有形固定資産減価償却率">
          <a:extLst>
            <a:ext uri="{FF2B5EF4-FFF2-40B4-BE49-F238E27FC236}">
              <a16:creationId xmlns:a16="http://schemas.microsoft.com/office/drawing/2014/main" id="{00000000-0008-0000-0E00-000062000000}"/>
            </a:ext>
          </a:extLst>
        </xdr:cNvPr>
        <xdr:cNvSpPr txBox="1"/>
      </xdr:nvSpPr>
      <xdr:spPr>
        <a:xfrm>
          <a:off x="2790190" y="63042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133985</xdr:rowOff>
    </xdr:from>
    <xdr:ext cx="405130" cy="253365"/>
    <xdr:sp macro="" textlink="">
      <xdr:nvSpPr>
        <xdr:cNvPr id="99" name="n_3mainValue有形固定資産減価償却率">
          <a:extLst>
            <a:ext uri="{FF2B5EF4-FFF2-40B4-BE49-F238E27FC236}">
              <a16:creationId xmlns:a16="http://schemas.microsoft.com/office/drawing/2014/main" id="{00000000-0008-0000-0E00-000063000000}"/>
            </a:ext>
          </a:extLst>
        </xdr:cNvPr>
        <xdr:cNvSpPr txBox="1"/>
      </xdr:nvSpPr>
      <xdr:spPr>
        <a:xfrm>
          <a:off x="2104390" y="62623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113030</xdr:rowOff>
    </xdr:from>
    <xdr:ext cx="405130" cy="253365"/>
    <xdr:sp macro="" textlink="">
      <xdr:nvSpPr>
        <xdr:cNvPr id="100" name="n_4mainValue有形固定資産減価償却率">
          <a:extLst>
            <a:ext uri="{FF2B5EF4-FFF2-40B4-BE49-F238E27FC236}">
              <a16:creationId xmlns:a16="http://schemas.microsoft.com/office/drawing/2014/main" id="{00000000-0008-0000-0E00-000064000000}"/>
            </a:ext>
          </a:extLst>
        </xdr:cNvPr>
        <xdr:cNvSpPr txBox="1"/>
      </xdr:nvSpPr>
      <xdr:spPr>
        <a:xfrm>
          <a:off x="1418590" y="62414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[ 778.5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度の債務償還比率は、類似団体内平均値に比べ高い状況にある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が、市債現在高の減少などにより徐々に低下する傾向にある。今後も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市債の発行を抑制するなど、将来負担額の軽減に努める。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46990</xdr:rowOff>
    </xdr:from>
    <xdr:ext cx="347980" cy="21844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149205" y="4666615"/>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907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695180" y="6871970"/>
          <a:ext cx="482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9695180" y="65703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140335</xdr:rowOff>
    </xdr:from>
    <xdr:ext cx="482600" cy="21844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695180" y="6268720"/>
          <a:ext cx="4826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8940" cy="2203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751060" y="5966460"/>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8940" cy="2203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751060" y="5664835"/>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8940" cy="21907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751060" y="5363845"/>
          <a:ext cx="4089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107315</xdr:rowOff>
    </xdr:from>
    <xdr:ext cx="408940" cy="21907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751060" y="5062220"/>
          <a:ext cx="4089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140970</xdr:rowOff>
    </xdr:from>
    <xdr:ext cx="306070" cy="218440"/>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853930" y="4760595"/>
          <a:ext cx="3060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36</xdr:row>
      <xdr:rowOff>164465</xdr:rowOff>
    </xdr:to>
    <xdr:sp macro="" textlink="">
      <xdr:nvSpPr>
        <xdr:cNvPr id="131" name="債務償還比率グラフ枠">
          <a:extLst>
            <a:ext uri="{FF2B5EF4-FFF2-40B4-BE49-F238E27FC236}">
              <a16:creationId xmlns:a16="http://schemas.microsoft.com/office/drawing/2014/main" id="{00000000-0008-0000-0E00-000083000000}"/>
            </a:ext>
          </a:extLst>
        </xdr:cNvPr>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125730</xdr:rowOff>
    </xdr:from>
    <xdr:to>
      <xdr:col>76</xdr:col>
      <xdr:colOff>21590</xdr:colOff>
      <xdr:row>34</xdr:row>
      <xdr:rowOff>79375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13315950" y="524827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83185</xdr:rowOff>
    </xdr:from>
    <xdr:ext cx="560705" cy="253365"/>
    <xdr:sp macro="" textlink="">
      <xdr:nvSpPr>
        <xdr:cNvPr id="133" name="債務償還比率最小値テキスト">
          <a:extLst>
            <a:ext uri="{FF2B5EF4-FFF2-40B4-BE49-F238E27FC236}">
              <a16:creationId xmlns:a16="http://schemas.microsoft.com/office/drawing/2014/main" id="{00000000-0008-0000-0E00-000085000000}"/>
            </a:ext>
          </a:extLst>
        </xdr:cNvPr>
        <xdr:cNvSpPr txBox="1"/>
      </xdr:nvSpPr>
      <xdr:spPr>
        <a:xfrm>
          <a:off x="13368655" y="6546850"/>
          <a:ext cx="560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13248005" y="6543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73025</xdr:rowOff>
    </xdr:from>
    <xdr:ext cx="469900" cy="253365"/>
    <xdr:sp macro="" textlink="">
      <xdr:nvSpPr>
        <xdr:cNvPr id="135" name="債務償還比率最大値テキスト">
          <a:extLst>
            <a:ext uri="{FF2B5EF4-FFF2-40B4-BE49-F238E27FC236}">
              <a16:creationId xmlns:a16="http://schemas.microsoft.com/office/drawing/2014/main" id="{00000000-0008-0000-0E00-000087000000}"/>
            </a:ext>
          </a:extLst>
        </xdr:cNvPr>
        <xdr:cNvSpPr txBox="1"/>
      </xdr:nvSpPr>
      <xdr:spPr>
        <a:xfrm>
          <a:off x="13368655" y="50279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125730</xdr:rowOff>
    </xdr:from>
    <xdr:to>
      <xdr:col>76</xdr:col>
      <xdr:colOff>111125</xdr:colOff>
      <xdr:row>26</xdr:row>
      <xdr:rowOff>125730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13248005" y="5248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11430</xdr:rowOff>
    </xdr:from>
    <xdr:ext cx="469900" cy="251460"/>
    <xdr:sp macro="" textlink="">
      <xdr:nvSpPr>
        <xdr:cNvPr id="137" name="債務償還比率平均値テキスト">
          <a:extLst>
            <a:ext uri="{FF2B5EF4-FFF2-40B4-BE49-F238E27FC236}">
              <a16:creationId xmlns:a16="http://schemas.microsoft.com/office/drawing/2014/main" id="{00000000-0008-0000-0E00-000089000000}"/>
            </a:ext>
          </a:extLst>
        </xdr:cNvPr>
        <xdr:cNvSpPr txBox="1"/>
      </xdr:nvSpPr>
      <xdr:spPr>
        <a:xfrm>
          <a:off x="13368655" y="563689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156210</xdr:rowOff>
    </xdr:from>
    <xdr:to>
      <xdr:col>76</xdr:col>
      <xdr:colOff>73025</xdr:colOff>
      <xdr:row>30</xdr:row>
      <xdr:rowOff>88265</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3286105" y="57816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78740</xdr:rowOff>
    </xdr:from>
    <xdr:to>
      <xdr:col>72</xdr:col>
      <xdr:colOff>123825</xdr:colOff>
      <xdr:row>31</xdr:row>
      <xdr:rowOff>10795</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2632055" y="58718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73660</xdr:rowOff>
    </xdr:from>
    <xdr:to>
      <xdr:col>68</xdr:col>
      <xdr:colOff>123825</xdr:colOff>
      <xdr:row>31</xdr:row>
      <xdr:rowOff>5715</xdr:rowOff>
    </xdr:to>
    <xdr:sp macro="" textlink="">
      <xdr:nvSpPr>
        <xdr:cNvPr id="140" name="フローチャート: 判断 139">
          <a:extLst>
            <a:ext uri="{FF2B5EF4-FFF2-40B4-BE49-F238E27FC236}">
              <a16:creationId xmlns:a16="http://schemas.microsoft.com/office/drawing/2014/main" id="{00000000-0008-0000-0E00-00008C000000}"/>
            </a:ext>
          </a:extLst>
        </xdr:cNvPr>
        <xdr:cNvSpPr/>
      </xdr:nvSpPr>
      <xdr:spPr>
        <a:xfrm>
          <a:off x="11946255" y="5866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81280</xdr:rowOff>
    </xdr:from>
    <xdr:to>
      <xdr:col>64</xdr:col>
      <xdr:colOff>123825</xdr:colOff>
      <xdr:row>31</xdr:row>
      <xdr:rowOff>13335</xdr:rowOff>
    </xdr:to>
    <xdr:sp macro="" textlink="">
      <xdr:nvSpPr>
        <xdr:cNvPr id="141" name="フローチャート: 判断 140">
          <a:extLst>
            <a:ext uri="{FF2B5EF4-FFF2-40B4-BE49-F238E27FC236}">
              <a16:creationId xmlns:a16="http://schemas.microsoft.com/office/drawing/2014/main" id="{00000000-0008-0000-0E00-00008D000000}"/>
            </a:ext>
          </a:extLst>
        </xdr:cNvPr>
        <xdr:cNvSpPr/>
      </xdr:nvSpPr>
      <xdr:spPr>
        <a:xfrm>
          <a:off x="11260455" y="5874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37465</xdr:rowOff>
    </xdr:from>
    <xdr:to>
      <xdr:col>60</xdr:col>
      <xdr:colOff>123825</xdr:colOff>
      <xdr:row>30</xdr:row>
      <xdr:rowOff>136525</xdr:rowOff>
    </xdr:to>
    <xdr:sp macro="" textlink="">
      <xdr:nvSpPr>
        <xdr:cNvPr id="142" name="フローチャート: 判断 141">
          <a:extLst>
            <a:ext uri="{FF2B5EF4-FFF2-40B4-BE49-F238E27FC236}">
              <a16:creationId xmlns:a16="http://schemas.microsoft.com/office/drawing/2014/main" id="{00000000-0008-0000-0E00-00008E000000}"/>
            </a:ext>
          </a:extLst>
        </xdr:cNvPr>
        <xdr:cNvSpPr/>
      </xdr:nvSpPr>
      <xdr:spPr>
        <a:xfrm>
          <a:off x="10574655" y="5830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60095" cy="2203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315910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16510</xdr:rowOff>
    </xdr:from>
    <xdr:to>
      <xdr:col>76</xdr:col>
      <xdr:colOff>73025</xdr:colOff>
      <xdr:row>31</xdr:row>
      <xdr:rowOff>115570</xdr:rowOff>
    </xdr:to>
    <xdr:sp macro="" textlink="">
      <xdr:nvSpPr>
        <xdr:cNvPr id="148" name="楕円 147">
          <a:extLst>
            <a:ext uri="{FF2B5EF4-FFF2-40B4-BE49-F238E27FC236}">
              <a16:creationId xmlns:a16="http://schemas.microsoft.com/office/drawing/2014/main" id="{00000000-0008-0000-0E00-000094000000}"/>
            </a:ext>
          </a:extLst>
        </xdr:cNvPr>
        <xdr:cNvSpPr/>
      </xdr:nvSpPr>
      <xdr:spPr>
        <a:xfrm>
          <a:off x="13286105" y="59772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162560</xdr:rowOff>
    </xdr:from>
    <xdr:ext cx="469900" cy="251460"/>
    <xdr:sp macro="" textlink="">
      <xdr:nvSpPr>
        <xdr:cNvPr id="149" name="債務償還比率該当値テキスト">
          <a:extLst>
            <a:ext uri="{FF2B5EF4-FFF2-40B4-BE49-F238E27FC236}">
              <a16:creationId xmlns:a16="http://schemas.microsoft.com/office/drawing/2014/main" id="{00000000-0008-0000-0E00-000095000000}"/>
            </a:ext>
          </a:extLst>
        </xdr:cNvPr>
        <xdr:cNvSpPr txBox="1"/>
      </xdr:nvSpPr>
      <xdr:spPr>
        <a:xfrm>
          <a:off x="13368655" y="59556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7620</xdr:rowOff>
    </xdr:from>
    <xdr:to>
      <xdr:col>72</xdr:col>
      <xdr:colOff>123825</xdr:colOff>
      <xdr:row>31</xdr:row>
      <xdr:rowOff>107315</xdr:rowOff>
    </xdr:to>
    <xdr:sp macro="" textlink="">
      <xdr:nvSpPr>
        <xdr:cNvPr id="150" name="楕円 149">
          <a:extLst>
            <a:ext uri="{FF2B5EF4-FFF2-40B4-BE49-F238E27FC236}">
              <a16:creationId xmlns:a16="http://schemas.microsoft.com/office/drawing/2014/main" id="{00000000-0008-0000-0E00-000096000000}"/>
            </a:ext>
          </a:extLst>
        </xdr:cNvPr>
        <xdr:cNvSpPr/>
      </xdr:nvSpPr>
      <xdr:spPr>
        <a:xfrm>
          <a:off x="12632055" y="59683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57785</xdr:rowOff>
    </xdr:from>
    <xdr:to>
      <xdr:col>76</xdr:col>
      <xdr:colOff>22225</xdr:colOff>
      <xdr:row>31</xdr:row>
      <xdr:rowOff>66040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12682855" y="6018530"/>
          <a:ext cx="635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78740</xdr:rowOff>
    </xdr:from>
    <xdr:to>
      <xdr:col>68</xdr:col>
      <xdr:colOff>123825</xdr:colOff>
      <xdr:row>32</xdr:row>
      <xdr:rowOff>10795</xdr:rowOff>
    </xdr:to>
    <xdr:sp macro="" textlink="">
      <xdr:nvSpPr>
        <xdr:cNvPr id="152" name="楕円 151">
          <a:extLst>
            <a:ext uri="{FF2B5EF4-FFF2-40B4-BE49-F238E27FC236}">
              <a16:creationId xmlns:a16="http://schemas.microsoft.com/office/drawing/2014/main" id="{00000000-0008-0000-0E00-000098000000}"/>
            </a:ext>
          </a:extLst>
        </xdr:cNvPr>
        <xdr:cNvSpPr/>
      </xdr:nvSpPr>
      <xdr:spPr>
        <a:xfrm>
          <a:off x="11946255" y="6039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57785</xdr:rowOff>
    </xdr:from>
    <xdr:to>
      <xdr:col>72</xdr:col>
      <xdr:colOff>73025</xdr:colOff>
      <xdr:row>31</xdr:row>
      <xdr:rowOff>128905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11997055" y="6018530"/>
          <a:ext cx="6858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96520</xdr:rowOff>
    </xdr:from>
    <xdr:to>
      <xdr:col>64</xdr:col>
      <xdr:colOff>123825</xdr:colOff>
      <xdr:row>32</xdr:row>
      <xdr:rowOff>28575</xdr:rowOff>
    </xdr:to>
    <xdr:sp macro="" textlink="">
      <xdr:nvSpPr>
        <xdr:cNvPr id="154" name="楕円 153">
          <a:extLst>
            <a:ext uri="{FF2B5EF4-FFF2-40B4-BE49-F238E27FC236}">
              <a16:creationId xmlns:a16="http://schemas.microsoft.com/office/drawing/2014/main" id="{00000000-0008-0000-0E00-00009A000000}"/>
            </a:ext>
          </a:extLst>
        </xdr:cNvPr>
        <xdr:cNvSpPr/>
      </xdr:nvSpPr>
      <xdr:spPr>
        <a:xfrm>
          <a:off x="11260455" y="6057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128905</xdr:rowOff>
    </xdr:from>
    <xdr:to>
      <xdr:col>68</xdr:col>
      <xdr:colOff>73025</xdr:colOff>
      <xdr:row>31</xdr:row>
      <xdr:rowOff>146685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11311255" y="6089650"/>
          <a:ext cx="685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120015</xdr:rowOff>
    </xdr:from>
    <xdr:to>
      <xdr:col>60</xdr:col>
      <xdr:colOff>123825</xdr:colOff>
      <xdr:row>32</xdr:row>
      <xdr:rowOff>52070</xdr:rowOff>
    </xdr:to>
    <xdr:sp macro="" textlink="">
      <xdr:nvSpPr>
        <xdr:cNvPr id="156" name="楕円 155">
          <a:extLst>
            <a:ext uri="{FF2B5EF4-FFF2-40B4-BE49-F238E27FC236}">
              <a16:creationId xmlns:a16="http://schemas.microsoft.com/office/drawing/2014/main" id="{00000000-0008-0000-0E00-00009C000000}"/>
            </a:ext>
          </a:extLst>
        </xdr:cNvPr>
        <xdr:cNvSpPr/>
      </xdr:nvSpPr>
      <xdr:spPr>
        <a:xfrm>
          <a:off x="10574655" y="60807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146685</xdr:rowOff>
    </xdr:from>
    <xdr:to>
      <xdr:col>64</xdr:col>
      <xdr:colOff>73025</xdr:colOff>
      <xdr:row>32</xdr:row>
      <xdr:rowOff>2540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10625455" y="6107430"/>
          <a:ext cx="685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26670</xdr:rowOff>
    </xdr:from>
    <xdr:ext cx="469900" cy="253365"/>
    <xdr:sp macro="" textlink="">
      <xdr:nvSpPr>
        <xdr:cNvPr id="158" name="n_1aveValue債務償還比率">
          <a:extLst>
            <a:ext uri="{FF2B5EF4-FFF2-40B4-BE49-F238E27FC236}">
              <a16:creationId xmlns:a16="http://schemas.microsoft.com/office/drawing/2014/main" id="{00000000-0008-0000-0E00-00009E000000}"/>
            </a:ext>
          </a:extLst>
        </xdr:cNvPr>
        <xdr:cNvSpPr txBox="1"/>
      </xdr:nvSpPr>
      <xdr:spPr>
        <a:xfrm>
          <a:off x="12454255" y="56521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21590</xdr:rowOff>
    </xdr:from>
    <xdr:ext cx="469900" cy="252730"/>
    <xdr:sp macro="" textlink="">
      <xdr:nvSpPr>
        <xdr:cNvPr id="159" name="n_2aveValue債務償還比率">
          <a:extLst>
            <a:ext uri="{FF2B5EF4-FFF2-40B4-BE49-F238E27FC236}">
              <a16:creationId xmlns:a16="http://schemas.microsoft.com/office/drawing/2014/main" id="{00000000-0008-0000-0E00-00009F000000}"/>
            </a:ext>
          </a:extLst>
        </xdr:cNvPr>
        <xdr:cNvSpPr txBox="1"/>
      </xdr:nvSpPr>
      <xdr:spPr>
        <a:xfrm>
          <a:off x="11781155" y="56470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29210</xdr:rowOff>
    </xdr:from>
    <xdr:ext cx="469900" cy="251460"/>
    <xdr:sp macro="" textlink="">
      <xdr:nvSpPr>
        <xdr:cNvPr id="160" name="n_3aveValue債務償還比率">
          <a:extLst>
            <a:ext uri="{FF2B5EF4-FFF2-40B4-BE49-F238E27FC236}">
              <a16:creationId xmlns:a16="http://schemas.microsoft.com/office/drawing/2014/main" id="{00000000-0008-0000-0E00-0000A0000000}"/>
            </a:ext>
          </a:extLst>
        </xdr:cNvPr>
        <xdr:cNvSpPr txBox="1"/>
      </xdr:nvSpPr>
      <xdr:spPr>
        <a:xfrm>
          <a:off x="11095355" y="56546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152400</xdr:rowOff>
    </xdr:from>
    <xdr:ext cx="469900" cy="253365"/>
    <xdr:sp macro="" textlink="">
      <xdr:nvSpPr>
        <xdr:cNvPr id="161" name="n_4aveValue債務償還比率">
          <a:extLst>
            <a:ext uri="{FF2B5EF4-FFF2-40B4-BE49-F238E27FC236}">
              <a16:creationId xmlns:a16="http://schemas.microsoft.com/office/drawing/2014/main" id="{00000000-0008-0000-0E00-0000A1000000}"/>
            </a:ext>
          </a:extLst>
        </xdr:cNvPr>
        <xdr:cNvSpPr txBox="1"/>
      </xdr:nvSpPr>
      <xdr:spPr>
        <a:xfrm>
          <a:off x="10409555" y="5610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98425</xdr:rowOff>
    </xdr:from>
    <xdr:ext cx="469900" cy="253365"/>
    <xdr:sp macro="" textlink="">
      <xdr:nvSpPr>
        <xdr:cNvPr id="162" name="n_1mainValue債務償還比率">
          <a:extLst>
            <a:ext uri="{FF2B5EF4-FFF2-40B4-BE49-F238E27FC236}">
              <a16:creationId xmlns:a16="http://schemas.microsoft.com/office/drawing/2014/main" id="{00000000-0008-0000-0E00-0000A2000000}"/>
            </a:ext>
          </a:extLst>
        </xdr:cNvPr>
        <xdr:cNvSpPr txBox="1"/>
      </xdr:nvSpPr>
      <xdr:spPr>
        <a:xfrm>
          <a:off x="12454255" y="6059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1905</xdr:rowOff>
    </xdr:from>
    <xdr:ext cx="469900" cy="253365"/>
    <xdr:sp macro="" textlink="">
      <xdr:nvSpPr>
        <xdr:cNvPr id="163" name="n_2mainValue債務償還比率">
          <a:extLst>
            <a:ext uri="{FF2B5EF4-FFF2-40B4-BE49-F238E27FC236}">
              <a16:creationId xmlns:a16="http://schemas.microsoft.com/office/drawing/2014/main" id="{00000000-0008-0000-0E00-0000A3000000}"/>
            </a:ext>
          </a:extLst>
        </xdr:cNvPr>
        <xdr:cNvSpPr txBox="1"/>
      </xdr:nvSpPr>
      <xdr:spPr>
        <a:xfrm>
          <a:off x="11781155" y="61302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19685</xdr:rowOff>
    </xdr:from>
    <xdr:ext cx="469900" cy="253365"/>
    <xdr:sp macro="" textlink="">
      <xdr:nvSpPr>
        <xdr:cNvPr id="164" name="n_3mainValue債務償還比率">
          <a:extLst>
            <a:ext uri="{FF2B5EF4-FFF2-40B4-BE49-F238E27FC236}">
              <a16:creationId xmlns:a16="http://schemas.microsoft.com/office/drawing/2014/main" id="{00000000-0008-0000-0E00-0000A4000000}"/>
            </a:ext>
          </a:extLst>
        </xdr:cNvPr>
        <xdr:cNvSpPr txBox="1"/>
      </xdr:nvSpPr>
      <xdr:spPr>
        <a:xfrm>
          <a:off x="11095355" y="61480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43180</xdr:rowOff>
    </xdr:from>
    <xdr:ext cx="469900" cy="253365"/>
    <xdr:sp macro="" textlink="">
      <xdr:nvSpPr>
        <xdr:cNvPr id="165" name="n_4mainValue債務償還比率">
          <a:extLst>
            <a:ext uri="{FF2B5EF4-FFF2-40B4-BE49-F238E27FC236}">
              <a16:creationId xmlns:a16="http://schemas.microsoft.com/office/drawing/2014/main" id="{00000000-0008-0000-0E00-0000A5000000}"/>
            </a:ext>
          </a:extLst>
        </xdr:cNvPr>
        <xdr:cNvSpPr txBox="1"/>
      </xdr:nvSpPr>
      <xdr:spPr>
        <a:xfrm>
          <a:off x="10409555" y="61715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8300" cy="23685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827405" y="8075930"/>
          <a:ext cx="3683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8300" cy="23495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827405" y="11772900"/>
          <a:ext cx="368300" cy="234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796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288405" y="14465300"/>
          <a:ext cx="3702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32,329
31,777
872.43
24,824,056
23,920,223
842,134
10,315,507
13,409,299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09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146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6712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034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5033010"/>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5455" cy="25209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590" y="73158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5455" cy="25209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5590" y="6943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401320" cy="25146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725" y="65703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401320" cy="25209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725" y="61982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401320" cy="25209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725" y="58254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84455</xdr:rowOff>
    </xdr:from>
    <xdr:ext cx="401320" cy="25146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725" y="54527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7185" cy="25209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4810" y="5080635"/>
          <a:ext cx="337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8890</xdr:rowOff>
    </xdr:from>
    <xdr:to>
      <xdr:col>24</xdr:col>
      <xdr:colOff>62865</xdr:colOff>
      <xdr:row>41</xdr:row>
      <xdr:rowOff>137795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177665" y="554482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141605</xdr:rowOff>
    </xdr:from>
    <xdr:ext cx="403225" cy="25146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216400" y="701865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137795</xdr:rowOff>
    </xdr:from>
    <xdr:to>
      <xdr:col>24</xdr:col>
      <xdr:colOff>152400</xdr:colOff>
      <xdr:row>41</xdr:row>
      <xdr:rowOff>137795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108450" y="7014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125095</xdr:rowOff>
    </xdr:from>
    <xdr:ext cx="403225" cy="252095"/>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216400" y="53257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8890</xdr:rowOff>
    </xdr:from>
    <xdr:to>
      <xdr:col>24</xdr:col>
      <xdr:colOff>152400</xdr:colOff>
      <xdr:row>33</xdr:row>
      <xdr:rowOff>8890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108450" y="5544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140335</xdr:rowOff>
    </xdr:from>
    <xdr:ext cx="403225" cy="25146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216400" y="6179185"/>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117475</xdr:rowOff>
    </xdr:from>
    <xdr:to>
      <xdr:col>24</xdr:col>
      <xdr:colOff>114300</xdr:colOff>
      <xdr:row>38</xdr:row>
      <xdr:rowOff>50165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127500" y="63239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17780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84550" y="62928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66040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71750" y="6272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41275</xdr:rowOff>
    </xdr:from>
    <xdr:to>
      <xdr:col>10</xdr:col>
      <xdr:colOff>165100</xdr:colOff>
      <xdr:row>37</xdr:row>
      <xdr:rowOff>140970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78000" y="6247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7620</xdr:rowOff>
    </xdr:from>
    <xdr:to>
      <xdr:col>6</xdr:col>
      <xdr:colOff>38100</xdr:colOff>
      <xdr:row>37</xdr:row>
      <xdr:rowOff>107315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84250" y="62141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09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09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095" cy="25209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4511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09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09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159385</xdr:rowOff>
    </xdr:from>
    <xdr:to>
      <xdr:col>24</xdr:col>
      <xdr:colOff>114300</xdr:colOff>
      <xdr:row>41</xdr:row>
      <xdr:rowOff>90805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127500" y="6868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75565</xdr:rowOff>
    </xdr:from>
    <xdr:ext cx="403225" cy="25273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216400" y="678497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12065</xdr:rowOff>
    </xdr:from>
    <xdr:to>
      <xdr:col>20</xdr:col>
      <xdr:colOff>38100</xdr:colOff>
      <xdr:row>41</xdr:row>
      <xdr:rowOff>111125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384550" y="68891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41</xdr:row>
      <xdr:rowOff>40640</xdr:rowOff>
    </xdr:from>
    <xdr:to>
      <xdr:col>24</xdr:col>
      <xdr:colOff>63500</xdr:colOff>
      <xdr:row>41</xdr:row>
      <xdr:rowOff>61595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429000" y="6917690"/>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12065</xdr:rowOff>
    </xdr:from>
    <xdr:to>
      <xdr:col>15</xdr:col>
      <xdr:colOff>101600</xdr:colOff>
      <xdr:row>41</xdr:row>
      <xdr:rowOff>111125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571750" y="6889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61595</xdr:rowOff>
    </xdr:from>
    <xdr:to>
      <xdr:col>19</xdr:col>
      <xdr:colOff>171450</xdr:colOff>
      <xdr:row>41</xdr:row>
      <xdr:rowOff>61595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622550" y="69386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17145</xdr:rowOff>
    </xdr:from>
    <xdr:to>
      <xdr:col>10</xdr:col>
      <xdr:colOff>165100</xdr:colOff>
      <xdr:row>41</xdr:row>
      <xdr:rowOff>116840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78000" y="6894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61595</xdr:rowOff>
    </xdr:from>
    <xdr:to>
      <xdr:col>15</xdr:col>
      <xdr:colOff>50800</xdr:colOff>
      <xdr:row>41</xdr:row>
      <xdr:rowOff>67310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1828800" y="693864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43180</xdr:rowOff>
    </xdr:from>
    <xdr:to>
      <xdr:col>6</xdr:col>
      <xdr:colOff>38100</xdr:colOff>
      <xdr:row>41</xdr:row>
      <xdr:rowOff>142875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84250" y="69202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41</xdr:row>
      <xdr:rowOff>67310</xdr:rowOff>
    </xdr:from>
    <xdr:to>
      <xdr:col>10</xdr:col>
      <xdr:colOff>114300</xdr:colOff>
      <xdr:row>41</xdr:row>
      <xdr:rowOff>93345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1028700" y="694436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34290</xdr:rowOff>
    </xdr:from>
    <xdr:ext cx="403225" cy="252095"/>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239135" y="607314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13970</xdr:rowOff>
    </xdr:from>
    <xdr:ext cx="403225" cy="252095"/>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439035" y="605282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156845</xdr:rowOff>
    </xdr:from>
    <xdr:ext cx="403225" cy="253365"/>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645285" y="60280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123825</xdr:rowOff>
    </xdr:from>
    <xdr:ext cx="405130" cy="252095"/>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851535" y="599503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102870</xdr:rowOff>
    </xdr:from>
    <xdr:ext cx="403225" cy="252095"/>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239135" y="697992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102870</xdr:rowOff>
    </xdr:from>
    <xdr:ext cx="403225" cy="252095"/>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439035" y="697992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107950</xdr:rowOff>
    </xdr:from>
    <xdr:ext cx="403225" cy="25146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645285" y="698500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41</xdr:row>
      <xdr:rowOff>133985</xdr:rowOff>
    </xdr:from>
    <xdr:ext cx="405130" cy="253365"/>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851535" y="70110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03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918200" y="5033010"/>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5455" cy="25209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527040" y="6943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28575</xdr:rowOff>
    </xdr:from>
    <xdr:ext cx="529590" cy="25146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81955" y="657034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159385</xdr:rowOff>
    </xdr:from>
    <xdr:ext cx="529590" cy="25209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81955" y="619823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121920</xdr:rowOff>
    </xdr:from>
    <xdr:ext cx="529590" cy="25209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81955" y="582549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84455</xdr:rowOff>
    </xdr:from>
    <xdr:ext cx="529590" cy="25146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81955" y="545274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47625</xdr:rowOff>
    </xdr:from>
    <xdr:ext cx="529590" cy="25209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81955" y="508063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3" name="【道路】&#10;一人当たり延長グラフ枠">
          <a:extLst>
            <a:ext uri="{FF2B5EF4-FFF2-40B4-BE49-F238E27FC236}">
              <a16:creationId xmlns:a16="http://schemas.microsoft.com/office/drawing/2014/main" id="{00000000-0008-0000-0F00-000071000000}"/>
            </a:ext>
          </a:extLst>
        </xdr:cNvPr>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36830</xdr:rowOff>
    </xdr:from>
    <xdr:to>
      <xdr:col>54</xdr:col>
      <xdr:colOff>171450</xdr:colOff>
      <xdr:row>41</xdr:row>
      <xdr:rowOff>49530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9429750" y="557276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52705</xdr:rowOff>
    </xdr:from>
    <xdr:ext cx="467995" cy="251460"/>
    <xdr:sp macro="" textlink="">
      <xdr:nvSpPr>
        <xdr:cNvPr id="115" name="【道路】&#10;一人当たり延長最小値テキスト">
          <a:extLst>
            <a:ext uri="{FF2B5EF4-FFF2-40B4-BE49-F238E27FC236}">
              <a16:creationId xmlns:a16="http://schemas.microsoft.com/office/drawing/2014/main" id="{00000000-0008-0000-0F00-000073000000}"/>
            </a:ext>
          </a:extLst>
        </xdr:cNvPr>
        <xdr:cNvSpPr txBox="1"/>
      </xdr:nvSpPr>
      <xdr:spPr>
        <a:xfrm>
          <a:off x="9467850" y="692975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49530</xdr:rowOff>
    </xdr:from>
    <xdr:to>
      <xdr:col>55</xdr:col>
      <xdr:colOff>88900</xdr:colOff>
      <xdr:row>41</xdr:row>
      <xdr:rowOff>49530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359900" y="6926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151765</xdr:rowOff>
    </xdr:from>
    <xdr:ext cx="532765" cy="252730"/>
    <xdr:sp macro="" textlink="">
      <xdr:nvSpPr>
        <xdr:cNvPr id="117" name="【道路】&#10;一人当たり延長最大値テキスト">
          <a:extLst>
            <a:ext uri="{FF2B5EF4-FFF2-40B4-BE49-F238E27FC236}">
              <a16:creationId xmlns:a16="http://schemas.microsoft.com/office/drawing/2014/main" id="{00000000-0008-0000-0F00-000075000000}"/>
            </a:ext>
          </a:extLst>
        </xdr:cNvPr>
        <xdr:cNvSpPr txBox="1"/>
      </xdr:nvSpPr>
      <xdr:spPr>
        <a:xfrm>
          <a:off x="9467850" y="5352415"/>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36830</xdr:rowOff>
    </xdr:from>
    <xdr:to>
      <xdr:col>55</xdr:col>
      <xdr:colOff>88900</xdr:colOff>
      <xdr:row>33</xdr:row>
      <xdr:rowOff>36830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9359900" y="5572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155575</xdr:rowOff>
    </xdr:from>
    <xdr:ext cx="532765" cy="252730"/>
    <xdr:sp macro="" textlink="">
      <xdr:nvSpPr>
        <xdr:cNvPr id="119" name="【道路】&#10;一人当たり延長平均値テキスト">
          <a:extLst>
            <a:ext uri="{FF2B5EF4-FFF2-40B4-BE49-F238E27FC236}">
              <a16:creationId xmlns:a16="http://schemas.microsoft.com/office/drawing/2014/main" id="{00000000-0008-0000-0F00-000077000000}"/>
            </a:ext>
          </a:extLst>
        </xdr:cNvPr>
        <xdr:cNvSpPr txBox="1"/>
      </xdr:nvSpPr>
      <xdr:spPr>
        <a:xfrm>
          <a:off x="9467850" y="6362065"/>
          <a:ext cx="5327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8890</xdr:rowOff>
    </xdr:from>
    <xdr:to>
      <xdr:col>55</xdr:col>
      <xdr:colOff>50800</xdr:colOff>
      <xdr:row>38</xdr:row>
      <xdr:rowOff>108585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398000" y="63830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44450</xdr:rowOff>
    </xdr:from>
    <xdr:to>
      <xdr:col>50</xdr:col>
      <xdr:colOff>165100</xdr:colOff>
      <xdr:row>38</xdr:row>
      <xdr:rowOff>144145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36000" y="6418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59055</xdr:rowOff>
    </xdr:from>
    <xdr:to>
      <xdr:col>46</xdr:col>
      <xdr:colOff>38100</xdr:colOff>
      <xdr:row>38</xdr:row>
      <xdr:rowOff>158750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42250" y="64331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52705</xdr:rowOff>
    </xdr:from>
    <xdr:to>
      <xdr:col>41</xdr:col>
      <xdr:colOff>101600</xdr:colOff>
      <xdr:row>38</xdr:row>
      <xdr:rowOff>151765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029450" y="6426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43180</xdr:rowOff>
    </xdr:from>
    <xdr:to>
      <xdr:col>36</xdr:col>
      <xdr:colOff>165100</xdr:colOff>
      <xdr:row>38</xdr:row>
      <xdr:rowOff>142875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235700" y="64173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09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09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09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095" cy="25209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9088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09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26670</xdr:rowOff>
    </xdr:from>
    <xdr:to>
      <xdr:col>55</xdr:col>
      <xdr:colOff>50800</xdr:colOff>
      <xdr:row>34</xdr:row>
      <xdr:rowOff>126365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398000" y="57302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49530</xdr:rowOff>
    </xdr:from>
    <xdr:ext cx="532765" cy="252095"/>
    <xdr:sp macro="" textlink="">
      <xdr:nvSpPr>
        <xdr:cNvPr id="131" name="【道路】&#10;一人当たり延長該当値テキスト">
          <a:extLst>
            <a:ext uri="{FF2B5EF4-FFF2-40B4-BE49-F238E27FC236}">
              <a16:creationId xmlns:a16="http://schemas.microsoft.com/office/drawing/2014/main" id="{00000000-0008-0000-0F00-000083000000}"/>
            </a:ext>
          </a:extLst>
        </xdr:cNvPr>
        <xdr:cNvSpPr txBox="1"/>
      </xdr:nvSpPr>
      <xdr:spPr>
        <a:xfrm>
          <a:off x="9467850" y="5585460"/>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51435</xdr:rowOff>
    </xdr:from>
    <xdr:to>
      <xdr:col>50</xdr:col>
      <xdr:colOff>165100</xdr:colOff>
      <xdr:row>34</xdr:row>
      <xdr:rowOff>151130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36000" y="57550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76200</xdr:rowOff>
    </xdr:from>
    <xdr:to>
      <xdr:col>55</xdr:col>
      <xdr:colOff>0</xdr:colOff>
      <xdr:row>34</xdr:row>
      <xdr:rowOff>100965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686800" y="5779770"/>
          <a:ext cx="742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79375</xdr:rowOff>
    </xdr:from>
    <xdr:to>
      <xdr:col>46</xdr:col>
      <xdr:colOff>38100</xdr:colOff>
      <xdr:row>35</xdr:row>
      <xdr:rowOff>11430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42250" y="57829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34</xdr:row>
      <xdr:rowOff>100965</xdr:rowOff>
    </xdr:from>
    <xdr:to>
      <xdr:col>50</xdr:col>
      <xdr:colOff>114300</xdr:colOff>
      <xdr:row>34</xdr:row>
      <xdr:rowOff>128905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86700" y="5804535"/>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99695</xdr:rowOff>
    </xdr:from>
    <xdr:to>
      <xdr:col>41</xdr:col>
      <xdr:colOff>101600</xdr:colOff>
      <xdr:row>35</xdr:row>
      <xdr:rowOff>31750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029450" y="5803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128905</xdr:rowOff>
    </xdr:from>
    <xdr:to>
      <xdr:col>45</xdr:col>
      <xdr:colOff>171450</xdr:colOff>
      <xdr:row>34</xdr:row>
      <xdr:rowOff>149860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080250" y="583247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120650</xdr:rowOff>
    </xdr:from>
    <xdr:to>
      <xdr:col>36</xdr:col>
      <xdr:colOff>165100</xdr:colOff>
      <xdr:row>35</xdr:row>
      <xdr:rowOff>52705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235700" y="58242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149860</xdr:rowOff>
    </xdr:from>
    <xdr:to>
      <xdr:col>41</xdr:col>
      <xdr:colOff>50800</xdr:colOff>
      <xdr:row>35</xdr:row>
      <xdr:rowOff>3175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286500" y="5853430"/>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135255</xdr:rowOff>
    </xdr:from>
    <xdr:ext cx="534670" cy="253365"/>
    <xdr:sp macro="" textlink="">
      <xdr:nvSpPr>
        <xdr:cNvPr id="140" name="n_1aveValue【道路】&#10;一人当たり延長">
          <a:extLst>
            <a:ext uri="{FF2B5EF4-FFF2-40B4-BE49-F238E27FC236}">
              <a16:creationId xmlns:a16="http://schemas.microsoft.com/office/drawing/2014/main" id="{00000000-0008-0000-0F00-00008C000000}"/>
            </a:ext>
          </a:extLst>
        </xdr:cNvPr>
        <xdr:cNvSpPr txBox="1"/>
      </xdr:nvSpPr>
      <xdr:spPr>
        <a:xfrm>
          <a:off x="8425815" y="65093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149860</xdr:rowOff>
    </xdr:from>
    <xdr:ext cx="532765" cy="253365"/>
    <xdr:sp macro="" textlink="">
      <xdr:nvSpPr>
        <xdr:cNvPr id="141" name="n_2aveValue【道路】&#10;一人当たり延長">
          <a:extLst>
            <a:ext uri="{FF2B5EF4-FFF2-40B4-BE49-F238E27FC236}">
              <a16:creationId xmlns:a16="http://schemas.microsoft.com/office/drawing/2014/main" id="{00000000-0008-0000-0F00-00008D000000}"/>
            </a:ext>
          </a:extLst>
        </xdr:cNvPr>
        <xdr:cNvSpPr txBox="1"/>
      </xdr:nvSpPr>
      <xdr:spPr>
        <a:xfrm>
          <a:off x="7644765" y="652399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143510</xdr:rowOff>
    </xdr:from>
    <xdr:ext cx="532765" cy="251460"/>
    <xdr:sp macro="" textlink="">
      <xdr:nvSpPr>
        <xdr:cNvPr id="142" name="n_3aveValue【道路】&#10;一人当たり延長">
          <a:extLst>
            <a:ext uri="{FF2B5EF4-FFF2-40B4-BE49-F238E27FC236}">
              <a16:creationId xmlns:a16="http://schemas.microsoft.com/office/drawing/2014/main" id="{00000000-0008-0000-0F00-00008E000000}"/>
            </a:ext>
          </a:extLst>
        </xdr:cNvPr>
        <xdr:cNvSpPr txBox="1"/>
      </xdr:nvSpPr>
      <xdr:spPr>
        <a:xfrm>
          <a:off x="6851015" y="651764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133985</xdr:rowOff>
    </xdr:from>
    <xdr:ext cx="534670" cy="253365"/>
    <xdr:sp macro="" textlink="">
      <xdr:nvSpPr>
        <xdr:cNvPr id="143" name="n_4aveValue【道路】&#10;一人当たり延長">
          <a:extLst>
            <a:ext uri="{FF2B5EF4-FFF2-40B4-BE49-F238E27FC236}">
              <a16:creationId xmlns:a16="http://schemas.microsoft.com/office/drawing/2014/main" id="{00000000-0008-0000-0F00-00008F000000}"/>
            </a:ext>
          </a:extLst>
        </xdr:cNvPr>
        <xdr:cNvSpPr txBox="1"/>
      </xdr:nvSpPr>
      <xdr:spPr>
        <a:xfrm>
          <a:off x="6038215" y="65081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32</xdr:row>
      <xdr:rowOff>167640</xdr:rowOff>
    </xdr:from>
    <xdr:ext cx="534670" cy="253365"/>
    <xdr:sp macro="" textlink="">
      <xdr:nvSpPr>
        <xdr:cNvPr id="144" name="n_1mainValue【道路】&#10;一人当たり延長">
          <a:extLst>
            <a:ext uri="{FF2B5EF4-FFF2-40B4-BE49-F238E27FC236}">
              <a16:creationId xmlns:a16="http://schemas.microsoft.com/office/drawing/2014/main" id="{00000000-0008-0000-0F00-000090000000}"/>
            </a:ext>
          </a:extLst>
        </xdr:cNvPr>
        <xdr:cNvSpPr txBox="1"/>
      </xdr:nvSpPr>
      <xdr:spPr>
        <a:xfrm>
          <a:off x="8425815" y="55359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33</xdr:row>
      <xdr:rowOff>27305</xdr:rowOff>
    </xdr:from>
    <xdr:ext cx="532765" cy="253365"/>
    <xdr:sp macro="" textlink="">
      <xdr:nvSpPr>
        <xdr:cNvPr id="145" name="n_2mainValue【道路】&#10;一人当たり延長">
          <a:extLst>
            <a:ext uri="{FF2B5EF4-FFF2-40B4-BE49-F238E27FC236}">
              <a16:creationId xmlns:a16="http://schemas.microsoft.com/office/drawing/2014/main" id="{00000000-0008-0000-0F00-000091000000}"/>
            </a:ext>
          </a:extLst>
        </xdr:cNvPr>
        <xdr:cNvSpPr txBox="1"/>
      </xdr:nvSpPr>
      <xdr:spPr>
        <a:xfrm>
          <a:off x="7644765" y="556323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33</xdr:row>
      <xdr:rowOff>48260</xdr:rowOff>
    </xdr:from>
    <xdr:ext cx="532765" cy="252095"/>
    <xdr:sp macro="" textlink="">
      <xdr:nvSpPr>
        <xdr:cNvPr id="146" name="n_3mainValue【道路】&#10;一人当たり延長">
          <a:extLst>
            <a:ext uri="{FF2B5EF4-FFF2-40B4-BE49-F238E27FC236}">
              <a16:creationId xmlns:a16="http://schemas.microsoft.com/office/drawing/2014/main" id="{00000000-0008-0000-0F00-000092000000}"/>
            </a:ext>
          </a:extLst>
        </xdr:cNvPr>
        <xdr:cNvSpPr txBox="1"/>
      </xdr:nvSpPr>
      <xdr:spPr>
        <a:xfrm>
          <a:off x="6851015" y="5584190"/>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33</xdr:row>
      <xdr:rowOff>69215</xdr:rowOff>
    </xdr:from>
    <xdr:ext cx="534670" cy="252095"/>
    <xdr:sp macro="" textlink="">
      <xdr:nvSpPr>
        <xdr:cNvPr id="147" name="n_4mainValue【道路】&#10;一人当たり延長">
          <a:extLst>
            <a:ext uri="{FF2B5EF4-FFF2-40B4-BE49-F238E27FC236}">
              <a16:creationId xmlns:a16="http://schemas.microsoft.com/office/drawing/2014/main" id="{00000000-0008-0000-0F00-000093000000}"/>
            </a:ext>
          </a:extLst>
        </xdr:cNvPr>
        <xdr:cNvSpPr txBox="1"/>
      </xdr:nvSpPr>
      <xdr:spPr>
        <a:xfrm>
          <a:off x="6038215" y="56051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685800" y="8944610"/>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111760</xdr:rowOff>
    </xdr:from>
    <xdr:to>
      <xdr:col>59</xdr:col>
      <xdr:colOff>88900</xdr:colOff>
      <xdr:row>50</xdr:row>
      <xdr:rowOff>61595</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232,292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5956300" y="8944610"/>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149225</xdr:rowOff>
    </xdr:from>
    <xdr:to>
      <xdr:col>28</xdr:col>
      <xdr:colOff>152400</xdr:colOff>
      <xdr:row>72</xdr:row>
      <xdr:rowOff>99060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6545" cy="21907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666750" y="12483465"/>
          <a:ext cx="29654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209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5590" y="147662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5455" cy="251460"/>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5590" y="14393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1320" cy="25209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39725" y="140214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1320" cy="25209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39725" y="136486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1320" cy="25146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39725" y="132759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1320" cy="25209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39725" y="129038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7185" cy="25209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84810" y="12531090"/>
          <a:ext cx="337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187" name="【公営住宅】&#10;有形固定資産減価償却率グラフ枠">
          <a:extLst>
            <a:ext uri="{FF2B5EF4-FFF2-40B4-BE49-F238E27FC236}">
              <a16:creationId xmlns:a16="http://schemas.microsoft.com/office/drawing/2014/main" id="{00000000-0008-0000-0F00-0000BB000000}"/>
            </a:ext>
          </a:extLst>
        </xdr:cNvPr>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85725</xdr:rowOff>
    </xdr:from>
    <xdr:to>
      <xdr:col>24</xdr:col>
      <xdr:colOff>62865</xdr:colOff>
      <xdr:row>86</xdr:row>
      <xdr:rowOff>93345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177665" y="12997815"/>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96520</xdr:rowOff>
    </xdr:from>
    <xdr:ext cx="403225" cy="252730"/>
    <xdr:sp macro="" textlink="">
      <xdr:nvSpPr>
        <xdr:cNvPr id="189" name="【公営住宅】&#10;有形固定資産減価償却率最小値テキスト">
          <a:extLst>
            <a:ext uri="{FF2B5EF4-FFF2-40B4-BE49-F238E27FC236}">
              <a16:creationId xmlns:a16="http://schemas.microsoft.com/office/drawing/2014/main" id="{00000000-0008-0000-0F00-0000BD000000}"/>
            </a:ext>
          </a:extLst>
        </xdr:cNvPr>
        <xdr:cNvSpPr txBox="1"/>
      </xdr:nvSpPr>
      <xdr:spPr>
        <a:xfrm>
          <a:off x="4216400" y="1451737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93345</xdr:rowOff>
    </xdr:from>
    <xdr:to>
      <xdr:col>24</xdr:col>
      <xdr:colOff>152400</xdr:colOff>
      <xdr:row>86</xdr:row>
      <xdr:rowOff>93345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108450" y="1451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33655</xdr:rowOff>
    </xdr:from>
    <xdr:ext cx="403225" cy="252095"/>
    <xdr:sp macro="" textlink="">
      <xdr:nvSpPr>
        <xdr:cNvPr id="191" name="【公営住宅】&#10;有形固定資産減価償却率最大値テキスト">
          <a:extLst>
            <a:ext uri="{FF2B5EF4-FFF2-40B4-BE49-F238E27FC236}">
              <a16:creationId xmlns:a16="http://schemas.microsoft.com/office/drawing/2014/main" id="{00000000-0008-0000-0F00-0000BF000000}"/>
            </a:ext>
          </a:extLst>
        </xdr:cNvPr>
        <xdr:cNvSpPr txBox="1"/>
      </xdr:nvSpPr>
      <xdr:spPr>
        <a:xfrm>
          <a:off x="4216400" y="1277810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85725</xdr:rowOff>
    </xdr:from>
    <xdr:to>
      <xdr:col>24</xdr:col>
      <xdr:colOff>152400</xdr:colOff>
      <xdr:row>77</xdr:row>
      <xdr:rowOff>85725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108450" y="12997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43180</xdr:rowOff>
    </xdr:from>
    <xdr:ext cx="403225" cy="253365"/>
    <xdr:sp macro="" textlink="">
      <xdr:nvSpPr>
        <xdr:cNvPr id="193" name="【公営住宅】&#10;有形固定資産減価償却率平均値テキスト">
          <a:extLst>
            <a:ext uri="{FF2B5EF4-FFF2-40B4-BE49-F238E27FC236}">
              <a16:creationId xmlns:a16="http://schemas.microsoft.com/office/drawing/2014/main" id="{00000000-0008-0000-0F00-0000C1000000}"/>
            </a:ext>
          </a:extLst>
        </xdr:cNvPr>
        <xdr:cNvSpPr txBox="1"/>
      </xdr:nvSpPr>
      <xdr:spPr>
        <a:xfrm>
          <a:off x="4216400" y="13625830"/>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20955</xdr:rowOff>
    </xdr:from>
    <xdr:to>
      <xdr:col>24</xdr:col>
      <xdr:colOff>114300</xdr:colOff>
      <xdr:row>82</xdr:row>
      <xdr:rowOff>120015</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127500" y="13771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161925</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384550" y="138118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20955</xdr:rowOff>
    </xdr:from>
    <xdr:to>
      <xdr:col>15</xdr:col>
      <xdr:colOff>101600</xdr:colOff>
      <xdr:row>82</xdr:row>
      <xdr:rowOff>120015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571750" y="13771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5715</xdr:rowOff>
    </xdr:from>
    <xdr:to>
      <xdr:col>10</xdr:col>
      <xdr:colOff>165100</xdr:colOff>
      <xdr:row>82</xdr:row>
      <xdr:rowOff>106045</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778000" y="137560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113030</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984250" y="137642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095" cy="25209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4511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38100</xdr:rowOff>
    </xdr:from>
    <xdr:to>
      <xdr:col>24</xdr:col>
      <xdr:colOff>114300</xdr:colOff>
      <xdr:row>83</xdr:row>
      <xdr:rowOff>137160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127500" y="13956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17145</xdr:rowOff>
    </xdr:from>
    <xdr:ext cx="403225" cy="251460"/>
    <xdr:sp macro="" textlink="">
      <xdr:nvSpPr>
        <xdr:cNvPr id="205" name="【公営住宅】&#10;有形固定資産減価償却率該当値テキスト">
          <a:extLst>
            <a:ext uri="{FF2B5EF4-FFF2-40B4-BE49-F238E27FC236}">
              <a16:creationId xmlns:a16="http://schemas.microsoft.com/office/drawing/2014/main" id="{00000000-0008-0000-0F00-0000CD000000}"/>
            </a:ext>
          </a:extLst>
        </xdr:cNvPr>
        <xdr:cNvSpPr txBox="1"/>
      </xdr:nvSpPr>
      <xdr:spPr>
        <a:xfrm>
          <a:off x="4216400" y="1393507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38100</xdr:rowOff>
    </xdr:from>
    <xdr:to>
      <xdr:col>20</xdr:col>
      <xdr:colOff>38100</xdr:colOff>
      <xdr:row>83</xdr:row>
      <xdr:rowOff>137160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384550" y="139560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83</xdr:row>
      <xdr:rowOff>87630</xdr:rowOff>
    </xdr:from>
    <xdr:to>
      <xdr:col>24</xdr:col>
      <xdr:colOff>63500</xdr:colOff>
      <xdr:row>83</xdr:row>
      <xdr:rowOff>87630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429000" y="1400556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113030</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571750" y="13931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62865</xdr:rowOff>
    </xdr:from>
    <xdr:to>
      <xdr:col>19</xdr:col>
      <xdr:colOff>171450</xdr:colOff>
      <xdr:row>83</xdr:row>
      <xdr:rowOff>87630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622550" y="13980795"/>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30480</xdr:rowOff>
    </xdr:from>
    <xdr:to>
      <xdr:col>10</xdr:col>
      <xdr:colOff>165100</xdr:colOff>
      <xdr:row>83</xdr:row>
      <xdr:rowOff>129540</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778000" y="13948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62865</xdr:rowOff>
    </xdr:from>
    <xdr:to>
      <xdr:col>15</xdr:col>
      <xdr:colOff>50800</xdr:colOff>
      <xdr:row>83</xdr:row>
      <xdr:rowOff>80010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1828800" y="1398079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78740</xdr:rowOff>
    </xdr:from>
    <xdr:to>
      <xdr:col>6</xdr:col>
      <xdr:colOff>38100</xdr:colOff>
      <xdr:row>84</xdr:row>
      <xdr:rowOff>10795</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984250" y="139966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83</xdr:row>
      <xdr:rowOff>80010</xdr:rowOff>
    </xdr:from>
    <xdr:to>
      <xdr:col>10</xdr:col>
      <xdr:colOff>114300</xdr:colOff>
      <xdr:row>83</xdr:row>
      <xdr:rowOff>128905</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28700" y="1399794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10160</xdr:rowOff>
    </xdr:from>
    <xdr:ext cx="403225" cy="252095"/>
    <xdr:sp macro="" textlink="">
      <xdr:nvSpPr>
        <xdr:cNvPr id="214" name="n_1aveValue【公営住宅】&#10;有形固定資産減価償却率">
          <a:extLst>
            <a:ext uri="{FF2B5EF4-FFF2-40B4-BE49-F238E27FC236}">
              <a16:creationId xmlns:a16="http://schemas.microsoft.com/office/drawing/2014/main" id="{00000000-0008-0000-0F00-0000D6000000}"/>
            </a:ext>
          </a:extLst>
        </xdr:cNvPr>
        <xdr:cNvSpPr txBox="1"/>
      </xdr:nvSpPr>
      <xdr:spPr>
        <a:xfrm>
          <a:off x="3239135" y="1359281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136525</xdr:rowOff>
    </xdr:from>
    <xdr:ext cx="403225" cy="253365"/>
    <xdr:sp macro="" textlink="">
      <xdr:nvSpPr>
        <xdr:cNvPr id="215" name="n_2aveValue【公営住宅】&#10;有形固定資産減価償却率">
          <a:extLst>
            <a:ext uri="{FF2B5EF4-FFF2-40B4-BE49-F238E27FC236}">
              <a16:creationId xmlns:a16="http://schemas.microsoft.com/office/drawing/2014/main" id="{00000000-0008-0000-0F00-0000D7000000}"/>
            </a:ext>
          </a:extLst>
        </xdr:cNvPr>
        <xdr:cNvSpPr txBox="1"/>
      </xdr:nvSpPr>
      <xdr:spPr>
        <a:xfrm>
          <a:off x="2439035" y="1355153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121920</xdr:rowOff>
    </xdr:from>
    <xdr:ext cx="403225" cy="252095"/>
    <xdr:sp macro="" textlink="">
      <xdr:nvSpPr>
        <xdr:cNvPr id="216" name="n_3aveValue【公営住宅】&#10;有形固定資産減価償却率">
          <a:extLst>
            <a:ext uri="{FF2B5EF4-FFF2-40B4-BE49-F238E27FC236}">
              <a16:creationId xmlns:a16="http://schemas.microsoft.com/office/drawing/2014/main" id="{00000000-0008-0000-0F00-0000D8000000}"/>
            </a:ext>
          </a:extLst>
        </xdr:cNvPr>
        <xdr:cNvSpPr txBox="1"/>
      </xdr:nvSpPr>
      <xdr:spPr>
        <a:xfrm>
          <a:off x="1645285" y="1353693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128905</xdr:rowOff>
    </xdr:from>
    <xdr:ext cx="405130" cy="251460"/>
    <xdr:sp macro="" textlink="">
      <xdr:nvSpPr>
        <xdr:cNvPr id="217" name="n_4aveValue【公営住宅】&#10;有形固定資産減価償却率">
          <a:extLst>
            <a:ext uri="{FF2B5EF4-FFF2-40B4-BE49-F238E27FC236}">
              <a16:creationId xmlns:a16="http://schemas.microsoft.com/office/drawing/2014/main" id="{00000000-0008-0000-0F00-0000D9000000}"/>
            </a:ext>
          </a:extLst>
        </xdr:cNvPr>
        <xdr:cNvSpPr txBox="1"/>
      </xdr:nvSpPr>
      <xdr:spPr>
        <a:xfrm>
          <a:off x="851535" y="1354391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128905</xdr:rowOff>
    </xdr:from>
    <xdr:ext cx="403225" cy="251460"/>
    <xdr:sp macro="" textlink="">
      <xdr:nvSpPr>
        <xdr:cNvPr id="218" name="n_1mainValue【公営住宅】&#10;有形固定資産減価償却率">
          <a:extLst>
            <a:ext uri="{FF2B5EF4-FFF2-40B4-BE49-F238E27FC236}">
              <a16:creationId xmlns:a16="http://schemas.microsoft.com/office/drawing/2014/main" id="{00000000-0008-0000-0F00-0000DA000000}"/>
            </a:ext>
          </a:extLst>
        </xdr:cNvPr>
        <xdr:cNvSpPr txBox="1"/>
      </xdr:nvSpPr>
      <xdr:spPr>
        <a:xfrm>
          <a:off x="3239135" y="1404683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104775</xdr:rowOff>
    </xdr:from>
    <xdr:ext cx="403225" cy="252095"/>
    <xdr:sp macro="" textlink="">
      <xdr:nvSpPr>
        <xdr:cNvPr id="219" name="n_2mainValue【公営住宅】&#10;有形固定資産減価償却率">
          <a:extLst>
            <a:ext uri="{FF2B5EF4-FFF2-40B4-BE49-F238E27FC236}">
              <a16:creationId xmlns:a16="http://schemas.microsoft.com/office/drawing/2014/main" id="{00000000-0008-0000-0F00-0000DB000000}"/>
            </a:ext>
          </a:extLst>
        </xdr:cNvPr>
        <xdr:cNvSpPr txBox="1"/>
      </xdr:nvSpPr>
      <xdr:spPr>
        <a:xfrm>
          <a:off x="2439035" y="1402270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120650</xdr:rowOff>
    </xdr:from>
    <xdr:ext cx="403225" cy="252730"/>
    <xdr:sp macro="" textlink="">
      <xdr:nvSpPr>
        <xdr:cNvPr id="220" name="n_3mainValue【公営住宅】&#10;有形固定資産減価償却率">
          <a:extLst>
            <a:ext uri="{FF2B5EF4-FFF2-40B4-BE49-F238E27FC236}">
              <a16:creationId xmlns:a16="http://schemas.microsoft.com/office/drawing/2014/main" id="{00000000-0008-0000-0F00-0000DC000000}"/>
            </a:ext>
          </a:extLst>
        </xdr:cNvPr>
        <xdr:cNvSpPr txBox="1"/>
      </xdr:nvSpPr>
      <xdr:spPr>
        <a:xfrm>
          <a:off x="1645285" y="1403858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1905</xdr:rowOff>
    </xdr:from>
    <xdr:ext cx="405130" cy="253365"/>
    <xdr:sp macro="" textlink="">
      <xdr:nvSpPr>
        <xdr:cNvPr id="221" name="n_4mainValue【公営住宅】&#10;有形固定資産減価償却率">
          <a:extLst>
            <a:ext uri="{FF2B5EF4-FFF2-40B4-BE49-F238E27FC236}">
              <a16:creationId xmlns:a16="http://schemas.microsoft.com/office/drawing/2014/main" id="{00000000-0008-0000-0F00-0000DD000000}"/>
            </a:ext>
          </a:extLst>
        </xdr:cNvPr>
        <xdr:cNvSpPr txBox="1"/>
      </xdr:nvSpPr>
      <xdr:spPr>
        <a:xfrm>
          <a:off x="851535" y="140874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7980" cy="21907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91820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5455" cy="251460"/>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5527040" y="14393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5455" cy="25209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5527040" y="140214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5455" cy="25209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5527040" y="136486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5455" cy="25146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5527040" y="132759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5455" cy="25209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5527040" y="129038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5455" cy="25209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5527040" y="12531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244" name="【公営住宅】&#10;一人当たり面積グラフ枠">
          <a:extLst>
            <a:ext uri="{FF2B5EF4-FFF2-40B4-BE49-F238E27FC236}">
              <a16:creationId xmlns:a16="http://schemas.microsoft.com/office/drawing/2014/main" id="{00000000-0008-0000-0F00-0000F4000000}"/>
            </a:ext>
          </a:extLst>
        </xdr:cNvPr>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161925</xdr:rowOff>
    </xdr:from>
    <xdr:to>
      <xdr:col>54</xdr:col>
      <xdr:colOff>171450</xdr:colOff>
      <xdr:row>86</xdr:row>
      <xdr:rowOff>91440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429750" y="1307401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7995" cy="252730"/>
    <xdr:sp macro="" textlink="">
      <xdr:nvSpPr>
        <xdr:cNvPr id="246" name="【公営住宅】&#10;一人当たり面積最小値テキスト">
          <a:extLst>
            <a:ext uri="{FF2B5EF4-FFF2-40B4-BE49-F238E27FC236}">
              <a16:creationId xmlns:a16="http://schemas.microsoft.com/office/drawing/2014/main" id="{00000000-0008-0000-0F00-0000F6000000}"/>
            </a:ext>
          </a:extLst>
        </xdr:cNvPr>
        <xdr:cNvSpPr txBox="1"/>
      </xdr:nvSpPr>
      <xdr:spPr>
        <a:xfrm>
          <a:off x="9467850" y="1451610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359900" y="1451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109220</xdr:rowOff>
    </xdr:from>
    <xdr:ext cx="467995" cy="251460"/>
    <xdr:sp macro="" textlink="">
      <xdr:nvSpPr>
        <xdr:cNvPr id="248" name="【公営住宅】&#10;一人当たり面積最大値テキスト">
          <a:extLst>
            <a:ext uri="{FF2B5EF4-FFF2-40B4-BE49-F238E27FC236}">
              <a16:creationId xmlns:a16="http://schemas.microsoft.com/office/drawing/2014/main" id="{00000000-0008-0000-0F00-0000F8000000}"/>
            </a:ext>
          </a:extLst>
        </xdr:cNvPr>
        <xdr:cNvSpPr txBox="1"/>
      </xdr:nvSpPr>
      <xdr:spPr>
        <a:xfrm>
          <a:off x="9467850" y="1285367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161925</xdr:rowOff>
    </xdr:from>
    <xdr:to>
      <xdr:col>55</xdr:col>
      <xdr:colOff>88900</xdr:colOff>
      <xdr:row>77</xdr:row>
      <xdr:rowOff>161925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359900" y="13074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133985</xdr:rowOff>
    </xdr:from>
    <xdr:ext cx="467995" cy="253365"/>
    <xdr:sp macro="" textlink="">
      <xdr:nvSpPr>
        <xdr:cNvPr id="250" name="【公営住宅】&#10;一人当たり面積平均値テキスト">
          <a:extLst>
            <a:ext uri="{FF2B5EF4-FFF2-40B4-BE49-F238E27FC236}">
              <a16:creationId xmlns:a16="http://schemas.microsoft.com/office/drawing/2014/main" id="{00000000-0008-0000-0F00-0000FA000000}"/>
            </a:ext>
          </a:extLst>
        </xdr:cNvPr>
        <xdr:cNvSpPr txBox="1"/>
      </xdr:nvSpPr>
      <xdr:spPr>
        <a:xfrm>
          <a:off x="9467850" y="14051915"/>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111760</xdr:rowOff>
    </xdr:from>
    <xdr:to>
      <xdr:col>55</xdr:col>
      <xdr:colOff>50800</xdr:colOff>
      <xdr:row>85</xdr:row>
      <xdr:rowOff>43180</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9398000" y="141973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116840</xdr:rowOff>
    </xdr:from>
    <xdr:to>
      <xdr:col>50</xdr:col>
      <xdr:colOff>165100</xdr:colOff>
      <xdr:row>85</xdr:row>
      <xdr:rowOff>48895</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8636000" y="142024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118110</xdr:rowOff>
    </xdr:from>
    <xdr:to>
      <xdr:col>46</xdr:col>
      <xdr:colOff>38100</xdr:colOff>
      <xdr:row>85</xdr:row>
      <xdr:rowOff>50800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7842250" y="1420368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128270</xdr:rowOff>
    </xdr:from>
    <xdr:to>
      <xdr:col>41</xdr:col>
      <xdr:colOff>101600</xdr:colOff>
      <xdr:row>85</xdr:row>
      <xdr:rowOff>59690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029450" y="14213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107950</xdr:rowOff>
    </xdr:from>
    <xdr:to>
      <xdr:col>36</xdr:col>
      <xdr:colOff>165100</xdr:colOff>
      <xdr:row>85</xdr:row>
      <xdr:rowOff>39370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235700" y="14193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095" cy="25209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69088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92075</xdr:rowOff>
    </xdr:from>
    <xdr:to>
      <xdr:col>55</xdr:col>
      <xdr:colOff>50800</xdr:colOff>
      <xdr:row>86</xdr:row>
      <xdr:rowOff>23495</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398000" y="143452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8255</xdr:rowOff>
    </xdr:from>
    <xdr:ext cx="467995" cy="252730"/>
    <xdr:sp macro="" textlink="">
      <xdr:nvSpPr>
        <xdr:cNvPr id="262" name="【公営住宅】&#10;一人当たり面積該当値テキスト">
          <a:extLst>
            <a:ext uri="{FF2B5EF4-FFF2-40B4-BE49-F238E27FC236}">
              <a16:creationId xmlns:a16="http://schemas.microsoft.com/office/drawing/2014/main" id="{00000000-0008-0000-0F00-000006010000}"/>
            </a:ext>
          </a:extLst>
        </xdr:cNvPr>
        <xdr:cNvSpPr txBox="1"/>
      </xdr:nvSpPr>
      <xdr:spPr>
        <a:xfrm>
          <a:off x="9467850" y="1426146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94615</xdr:rowOff>
    </xdr:from>
    <xdr:to>
      <xdr:col>50</xdr:col>
      <xdr:colOff>165100</xdr:colOff>
      <xdr:row>86</xdr:row>
      <xdr:rowOff>26035</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36000" y="14347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141605</xdr:rowOff>
    </xdr:from>
    <xdr:to>
      <xdr:col>55</xdr:col>
      <xdr:colOff>0</xdr:colOff>
      <xdr:row>85</xdr:row>
      <xdr:rowOff>144145</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8686800" y="14394815"/>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96520</xdr:rowOff>
    </xdr:from>
    <xdr:to>
      <xdr:col>46</xdr:col>
      <xdr:colOff>38100</xdr:colOff>
      <xdr:row>86</xdr:row>
      <xdr:rowOff>28575</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42250" y="143497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144145</xdr:rowOff>
    </xdr:from>
    <xdr:to>
      <xdr:col>50</xdr:col>
      <xdr:colOff>114300</xdr:colOff>
      <xdr:row>85</xdr:row>
      <xdr:rowOff>146685</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86700" y="1439735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89535</xdr:rowOff>
    </xdr:from>
    <xdr:to>
      <xdr:col>41</xdr:col>
      <xdr:colOff>101600</xdr:colOff>
      <xdr:row>86</xdr:row>
      <xdr:rowOff>20955</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029450" y="14342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139065</xdr:rowOff>
    </xdr:from>
    <xdr:to>
      <xdr:col>45</xdr:col>
      <xdr:colOff>171450</xdr:colOff>
      <xdr:row>85</xdr:row>
      <xdr:rowOff>146685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080250" y="1439227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91440</xdr:rowOff>
    </xdr:from>
    <xdr:to>
      <xdr:col>36</xdr:col>
      <xdr:colOff>165100</xdr:colOff>
      <xdr:row>86</xdr:row>
      <xdr:rowOff>22860</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235700" y="14344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139065</xdr:rowOff>
    </xdr:from>
    <xdr:to>
      <xdr:col>41</xdr:col>
      <xdr:colOff>50800</xdr:colOff>
      <xdr:row>85</xdr:row>
      <xdr:rowOff>140970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6286500" y="143922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64135</xdr:rowOff>
    </xdr:from>
    <xdr:ext cx="469900" cy="252730"/>
    <xdr:sp macro="" textlink="">
      <xdr:nvSpPr>
        <xdr:cNvPr id="271" name="n_1aveValue【公営住宅】&#10;一人当たり面積">
          <a:extLst>
            <a:ext uri="{FF2B5EF4-FFF2-40B4-BE49-F238E27FC236}">
              <a16:creationId xmlns:a16="http://schemas.microsoft.com/office/drawing/2014/main" id="{00000000-0008-0000-0F00-00000F010000}"/>
            </a:ext>
          </a:extLst>
        </xdr:cNvPr>
        <xdr:cNvSpPr txBox="1"/>
      </xdr:nvSpPr>
      <xdr:spPr>
        <a:xfrm>
          <a:off x="8458200" y="13982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66675</xdr:rowOff>
    </xdr:from>
    <xdr:ext cx="469900" cy="251460"/>
    <xdr:sp macro="" textlink="">
      <xdr:nvSpPr>
        <xdr:cNvPr id="272" name="n_2aveValue【公営住宅】&#10;一人当たり面積">
          <a:extLst>
            <a:ext uri="{FF2B5EF4-FFF2-40B4-BE49-F238E27FC236}">
              <a16:creationId xmlns:a16="http://schemas.microsoft.com/office/drawing/2014/main" id="{00000000-0008-0000-0F00-000010010000}"/>
            </a:ext>
          </a:extLst>
        </xdr:cNvPr>
        <xdr:cNvSpPr txBox="1"/>
      </xdr:nvSpPr>
      <xdr:spPr>
        <a:xfrm>
          <a:off x="7677150" y="139846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75565</xdr:rowOff>
    </xdr:from>
    <xdr:ext cx="469900" cy="252730"/>
    <xdr:sp macro="" textlink="">
      <xdr:nvSpPr>
        <xdr:cNvPr id="273" name="n_3aveValue【公営住宅】&#10;一人当たり面積">
          <a:extLst>
            <a:ext uri="{FF2B5EF4-FFF2-40B4-BE49-F238E27FC236}">
              <a16:creationId xmlns:a16="http://schemas.microsoft.com/office/drawing/2014/main" id="{00000000-0008-0000-0F00-000011010000}"/>
            </a:ext>
          </a:extLst>
        </xdr:cNvPr>
        <xdr:cNvSpPr txBox="1"/>
      </xdr:nvSpPr>
      <xdr:spPr>
        <a:xfrm>
          <a:off x="6864350" y="139934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55880</xdr:rowOff>
    </xdr:from>
    <xdr:ext cx="469900" cy="253365"/>
    <xdr:sp macro="" textlink="">
      <xdr:nvSpPr>
        <xdr:cNvPr id="274" name="n_4aveValue【公営住宅】&#10;一人当たり面積">
          <a:extLst>
            <a:ext uri="{FF2B5EF4-FFF2-40B4-BE49-F238E27FC236}">
              <a16:creationId xmlns:a16="http://schemas.microsoft.com/office/drawing/2014/main" id="{00000000-0008-0000-0F00-000012010000}"/>
            </a:ext>
          </a:extLst>
        </xdr:cNvPr>
        <xdr:cNvSpPr txBox="1"/>
      </xdr:nvSpPr>
      <xdr:spPr>
        <a:xfrm>
          <a:off x="6070600" y="13973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17145</xdr:rowOff>
    </xdr:from>
    <xdr:ext cx="469900" cy="251460"/>
    <xdr:sp macro="" textlink="">
      <xdr:nvSpPr>
        <xdr:cNvPr id="275" name="n_1mainValue【公営住宅】&#10;一人当たり面積">
          <a:extLst>
            <a:ext uri="{FF2B5EF4-FFF2-40B4-BE49-F238E27FC236}">
              <a16:creationId xmlns:a16="http://schemas.microsoft.com/office/drawing/2014/main" id="{00000000-0008-0000-0F00-000013010000}"/>
            </a:ext>
          </a:extLst>
        </xdr:cNvPr>
        <xdr:cNvSpPr txBox="1"/>
      </xdr:nvSpPr>
      <xdr:spPr>
        <a:xfrm>
          <a:off x="8458200" y="144379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19685</xdr:rowOff>
    </xdr:from>
    <xdr:ext cx="469900" cy="252730"/>
    <xdr:sp macro="" textlink="">
      <xdr:nvSpPr>
        <xdr:cNvPr id="276" name="n_2mainValue【公営住宅】&#10;一人当たり面積">
          <a:extLst>
            <a:ext uri="{FF2B5EF4-FFF2-40B4-BE49-F238E27FC236}">
              <a16:creationId xmlns:a16="http://schemas.microsoft.com/office/drawing/2014/main" id="{00000000-0008-0000-0F00-000014010000}"/>
            </a:ext>
          </a:extLst>
        </xdr:cNvPr>
        <xdr:cNvSpPr txBox="1"/>
      </xdr:nvSpPr>
      <xdr:spPr>
        <a:xfrm>
          <a:off x="7677150" y="144405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12700</xdr:rowOff>
    </xdr:from>
    <xdr:ext cx="469900" cy="252095"/>
    <xdr:sp macro="" textlink="">
      <xdr:nvSpPr>
        <xdr:cNvPr id="277" name="n_3mainValue【公営住宅】&#10;一人当たり面積">
          <a:extLst>
            <a:ext uri="{FF2B5EF4-FFF2-40B4-BE49-F238E27FC236}">
              <a16:creationId xmlns:a16="http://schemas.microsoft.com/office/drawing/2014/main" id="{00000000-0008-0000-0F00-000015010000}"/>
            </a:ext>
          </a:extLst>
        </xdr:cNvPr>
        <xdr:cNvSpPr txBox="1"/>
      </xdr:nvSpPr>
      <xdr:spPr>
        <a:xfrm>
          <a:off x="6864350" y="144335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14605</xdr:rowOff>
    </xdr:from>
    <xdr:ext cx="469900" cy="252095"/>
    <xdr:sp macro="" textlink="">
      <xdr:nvSpPr>
        <xdr:cNvPr id="278" name="n_4mainValue【公営住宅】&#10;一人当たり面積">
          <a:extLst>
            <a:ext uri="{FF2B5EF4-FFF2-40B4-BE49-F238E27FC236}">
              <a16:creationId xmlns:a16="http://schemas.microsoft.com/office/drawing/2014/main" id="{00000000-0008-0000-0F00-000016010000}"/>
            </a:ext>
          </a:extLst>
        </xdr:cNvPr>
        <xdr:cNvSpPr txBox="1"/>
      </xdr:nvSpPr>
      <xdr:spPr>
        <a:xfrm>
          <a:off x="6070600" y="144354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5455" cy="25209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0797540" y="73158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5455" cy="25209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0797540" y="6943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1320" cy="251460"/>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0842625" y="65703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1320" cy="25209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0842625" y="61982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1320" cy="25209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0842625" y="58254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1320" cy="251460"/>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0842625" y="54527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209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0906760" y="508063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F00-00003E010000}"/>
            </a:ext>
          </a:extLst>
        </xdr:cNvPr>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137795</xdr:rowOff>
    </xdr:from>
    <xdr:to>
      <xdr:col>85</xdr:col>
      <xdr:colOff>126365</xdr:colOff>
      <xdr:row>42</xdr:row>
      <xdr:rowOff>37465</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14699615" y="5673725"/>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40640</xdr:rowOff>
    </xdr:from>
    <xdr:ext cx="467995" cy="252730"/>
    <xdr:sp macro="" textlink="">
      <xdr:nvSpPr>
        <xdr:cNvPr id="320" name="【認定こども園・幼稚園・保育所】&#10;有形固定資産減価償却率最小値テキスト">
          <a:extLst>
            <a:ext uri="{FF2B5EF4-FFF2-40B4-BE49-F238E27FC236}">
              <a16:creationId xmlns:a16="http://schemas.microsoft.com/office/drawing/2014/main" id="{00000000-0008-0000-0F00-000040010000}"/>
            </a:ext>
          </a:extLst>
        </xdr:cNvPr>
        <xdr:cNvSpPr txBox="1"/>
      </xdr:nvSpPr>
      <xdr:spPr>
        <a:xfrm>
          <a:off x="14738350" y="708533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37465</xdr:rowOff>
    </xdr:from>
    <xdr:to>
      <xdr:col>86</xdr:col>
      <xdr:colOff>25400</xdr:colOff>
      <xdr:row>42</xdr:row>
      <xdr:rowOff>37465</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4611350" y="7082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85725</xdr:rowOff>
    </xdr:from>
    <xdr:ext cx="403225" cy="251460"/>
    <xdr:sp macro="" textlink="">
      <xdr:nvSpPr>
        <xdr:cNvPr id="322" name="【認定こども園・幼稚園・保育所】&#10;有形固定資産減価償却率最大値テキスト">
          <a:extLst>
            <a:ext uri="{FF2B5EF4-FFF2-40B4-BE49-F238E27FC236}">
              <a16:creationId xmlns:a16="http://schemas.microsoft.com/office/drawing/2014/main" id="{00000000-0008-0000-0F00-000042010000}"/>
            </a:ext>
          </a:extLst>
        </xdr:cNvPr>
        <xdr:cNvSpPr txBox="1"/>
      </xdr:nvSpPr>
      <xdr:spPr>
        <a:xfrm>
          <a:off x="14738350" y="545401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137795</xdr:rowOff>
    </xdr:from>
    <xdr:to>
      <xdr:col>86</xdr:col>
      <xdr:colOff>25400</xdr:colOff>
      <xdr:row>33</xdr:row>
      <xdr:rowOff>137795</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4611350" y="5673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121920</xdr:rowOff>
    </xdr:from>
    <xdr:ext cx="403225" cy="25209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F00-000044010000}"/>
            </a:ext>
          </a:extLst>
        </xdr:cNvPr>
        <xdr:cNvSpPr txBox="1"/>
      </xdr:nvSpPr>
      <xdr:spPr>
        <a:xfrm>
          <a:off x="14738350" y="5993130"/>
          <a:ext cx="4032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99060</xdr:rowOff>
    </xdr:from>
    <xdr:to>
      <xdr:col>85</xdr:col>
      <xdr:colOff>171450</xdr:colOff>
      <xdr:row>37</xdr:row>
      <xdr:rowOff>31115</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4649450" y="613791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100965</xdr:rowOff>
    </xdr:from>
    <xdr:to>
      <xdr:col>81</xdr:col>
      <xdr:colOff>101600</xdr:colOff>
      <xdr:row>37</xdr:row>
      <xdr:rowOff>33020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3887450" y="6139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125730</xdr:rowOff>
    </xdr:from>
    <xdr:to>
      <xdr:col>76</xdr:col>
      <xdr:colOff>165100</xdr:colOff>
      <xdr:row>37</xdr:row>
      <xdr:rowOff>57150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3093700" y="6164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104140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2299950" y="6210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140335</xdr:rowOff>
    </xdr:from>
    <xdr:to>
      <xdr:col>67</xdr:col>
      <xdr:colOff>101600</xdr:colOff>
      <xdr:row>37</xdr:row>
      <xdr:rowOff>72390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1487150" y="6179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209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45288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0095" cy="25209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37668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209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973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209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2172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0095" cy="25209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13665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41</xdr:row>
      <xdr:rowOff>20955</xdr:rowOff>
    </xdr:from>
    <xdr:to>
      <xdr:col>85</xdr:col>
      <xdr:colOff>171450</xdr:colOff>
      <xdr:row>41</xdr:row>
      <xdr:rowOff>120015</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4649450" y="68980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0</xdr:rowOff>
    </xdr:from>
    <xdr:ext cx="403225" cy="253365"/>
    <xdr:sp macro="" textlink="">
      <xdr:nvSpPr>
        <xdr:cNvPr id="336" name="【認定こども園・幼稚園・保育所】&#10;有形固定資産減価償却率該当値テキスト">
          <a:extLst>
            <a:ext uri="{FF2B5EF4-FFF2-40B4-BE49-F238E27FC236}">
              <a16:creationId xmlns:a16="http://schemas.microsoft.com/office/drawing/2014/main" id="{00000000-0008-0000-0F00-000050010000}"/>
            </a:ext>
          </a:extLst>
        </xdr:cNvPr>
        <xdr:cNvSpPr txBox="1"/>
      </xdr:nvSpPr>
      <xdr:spPr>
        <a:xfrm>
          <a:off x="14738350" y="687705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4445</xdr:rowOff>
    </xdr:from>
    <xdr:to>
      <xdr:col>81</xdr:col>
      <xdr:colOff>101600</xdr:colOff>
      <xdr:row>41</xdr:row>
      <xdr:rowOff>104140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3887450" y="6881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53975</xdr:rowOff>
    </xdr:from>
    <xdr:to>
      <xdr:col>85</xdr:col>
      <xdr:colOff>127000</xdr:colOff>
      <xdr:row>41</xdr:row>
      <xdr:rowOff>71120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3938250" y="693102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xdr:rowOff>
    </xdr:from>
    <xdr:to>
      <xdr:col>76</xdr:col>
      <xdr:colOff>165100</xdr:colOff>
      <xdr:row>41</xdr:row>
      <xdr:rowOff>114935</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3093700" y="6892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53975</xdr:rowOff>
    </xdr:from>
    <xdr:to>
      <xdr:col>81</xdr:col>
      <xdr:colOff>50800</xdr:colOff>
      <xdr:row>41</xdr:row>
      <xdr:rowOff>64770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3144500" y="6931025"/>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635</xdr:rowOff>
    </xdr:from>
    <xdr:to>
      <xdr:col>72</xdr:col>
      <xdr:colOff>38100</xdr:colOff>
      <xdr:row>41</xdr:row>
      <xdr:rowOff>99695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2299950" y="68776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41</xdr:row>
      <xdr:rowOff>50800</xdr:rowOff>
    </xdr:from>
    <xdr:to>
      <xdr:col>76</xdr:col>
      <xdr:colOff>114300</xdr:colOff>
      <xdr:row>41</xdr:row>
      <xdr:rowOff>64770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2344400" y="6927850"/>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154940</xdr:rowOff>
    </xdr:from>
    <xdr:to>
      <xdr:col>67</xdr:col>
      <xdr:colOff>101600</xdr:colOff>
      <xdr:row>41</xdr:row>
      <xdr:rowOff>86995</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1487150" y="68643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37465</xdr:rowOff>
    </xdr:from>
    <xdr:to>
      <xdr:col>71</xdr:col>
      <xdr:colOff>171450</xdr:colOff>
      <xdr:row>41</xdr:row>
      <xdr:rowOff>50800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1537950" y="691451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49530</xdr:rowOff>
    </xdr:from>
    <xdr:ext cx="403225" cy="252095"/>
    <xdr:sp macro="" textlink="">
      <xdr:nvSpPr>
        <xdr:cNvPr id="345" name="n_1aveValue【認定こども園・幼稚園・保育所】&#10;有形固定資産減価償却率">
          <a:extLst>
            <a:ext uri="{FF2B5EF4-FFF2-40B4-BE49-F238E27FC236}">
              <a16:creationId xmlns:a16="http://schemas.microsoft.com/office/drawing/2014/main" id="{00000000-0008-0000-0F00-000059010000}"/>
            </a:ext>
          </a:extLst>
        </xdr:cNvPr>
        <xdr:cNvSpPr txBox="1"/>
      </xdr:nvSpPr>
      <xdr:spPr>
        <a:xfrm>
          <a:off x="13742035" y="592074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73025</xdr:rowOff>
    </xdr:from>
    <xdr:ext cx="403225" cy="251460"/>
    <xdr:sp macro="" textlink="">
      <xdr:nvSpPr>
        <xdr:cNvPr id="346" name="n_2aveValue【認定こども園・幼稚園・保育所】&#10;有形固定資産減価償却率">
          <a:extLst>
            <a:ext uri="{FF2B5EF4-FFF2-40B4-BE49-F238E27FC236}">
              <a16:creationId xmlns:a16="http://schemas.microsoft.com/office/drawing/2014/main" id="{00000000-0008-0000-0F00-00005A010000}"/>
            </a:ext>
          </a:extLst>
        </xdr:cNvPr>
        <xdr:cNvSpPr txBox="1"/>
      </xdr:nvSpPr>
      <xdr:spPr>
        <a:xfrm>
          <a:off x="12960985" y="594423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119380</xdr:rowOff>
    </xdr:from>
    <xdr:ext cx="405130" cy="252730"/>
    <xdr:sp macro="" textlink="">
      <xdr:nvSpPr>
        <xdr:cNvPr id="347" name="n_3aveValue【認定こども園・幼稚園・保育所】&#10;有形固定資産減価償却率">
          <a:extLst>
            <a:ext uri="{FF2B5EF4-FFF2-40B4-BE49-F238E27FC236}">
              <a16:creationId xmlns:a16="http://schemas.microsoft.com/office/drawing/2014/main" id="{00000000-0008-0000-0F00-00005B010000}"/>
            </a:ext>
          </a:extLst>
        </xdr:cNvPr>
        <xdr:cNvSpPr txBox="1"/>
      </xdr:nvSpPr>
      <xdr:spPr>
        <a:xfrm>
          <a:off x="12167235" y="599059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88265</xdr:rowOff>
    </xdr:from>
    <xdr:ext cx="403225" cy="252095"/>
    <xdr:sp macro="" textlink="">
      <xdr:nvSpPr>
        <xdr:cNvPr id="348" name="n_4aveValue【認定こども園・幼稚園・保育所】&#10;有形固定資産減価償却率">
          <a:extLst>
            <a:ext uri="{FF2B5EF4-FFF2-40B4-BE49-F238E27FC236}">
              <a16:creationId xmlns:a16="http://schemas.microsoft.com/office/drawing/2014/main" id="{00000000-0008-0000-0F00-00005C010000}"/>
            </a:ext>
          </a:extLst>
        </xdr:cNvPr>
        <xdr:cNvSpPr txBox="1"/>
      </xdr:nvSpPr>
      <xdr:spPr>
        <a:xfrm>
          <a:off x="11354435" y="595947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95250</xdr:rowOff>
    </xdr:from>
    <xdr:ext cx="403225" cy="252730"/>
    <xdr:sp macro="" textlink="">
      <xdr:nvSpPr>
        <xdr:cNvPr id="349" name="n_1mainValue【認定こども園・幼稚園・保育所】&#10;有形固定資産減価償却率">
          <a:extLst>
            <a:ext uri="{FF2B5EF4-FFF2-40B4-BE49-F238E27FC236}">
              <a16:creationId xmlns:a16="http://schemas.microsoft.com/office/drawing/2014/main" id="{00000000-0008-0000-0F00-00005D010000}"/>
            </a:ext>
          </a:extLst>
        </xdr:cNvPr>
        <xdr:cNvSpPr txBox="1"/>
      </xdr:nvSpPr>
      <xdr:spPr>
        <a:xfrm>
          <a:off x="13742035" y="697230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106680</xdr:rowOff>
    </xdr:from>
    <xdr:ext cx="403225" cy="251460"/>
    <xdr:sp macro="" textlink="">
      <xdr:nvSpPr>
        <xdr:cNvPr id="350" name="n_2mainValue【認定こども園・幼稚園・保育所】&#10;有形固定資産減価償却率">
          <a:extLst>
            <a:ext uri="{FF2B5EF4-FFF2-40B4-BE49-F238E27FC236}">
              <a16:creationId xmlns:a16="http://schemas.microsoft.com/office/drawing/2014/main" id="{00000000-0008-0000-0F00-00005E010000}"/>
            </a:ext>
          </a:extLst>
        </xdr:cNvPr>
        <xdr:cNvSpPr txBox="1"/>
      </xdr:nvSpPr>
      <xdr:spPr>
        <a:xfrm>
          <a:off x="12960985" y="698373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91440</xdr:rowOff>
    </xdr:from>
    <xdr:ext cx="405130" cy="252095"/>
    <xdr:sp macro="" textlink="">
      <xdr:nvSpPr>
        <xdr:cNvPr id="351" name="n_3mainValue【認定こども園・幼稚園・保育所】&#10;有形固定資産減価償却率">
          <a:extLst>
            <a:ext uri="{FF2B5EF4-FFF2-40B4-BE49-F238E27FC236}">
              <a16:creationId xmlns:a16="http://schemas.microsoft.com/office/drawing/2014/main" id="{00000000-0008-0000-0F00-00005F010000}"/>
            </a:ext>
          </a:extLst>
        </xdr:cNvPr>
        <xdr:cNvSpPr txBox="1"/>
      </xdr:nvSpPr>
      <xdr:spPr>
        <a:xfrm>
          <a:off x="12167235" y="696849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78105</xdr:rowOff>
    </xdr:from>
    <xdr:ext cx="403225" cy="253365"/>
    <xdr:sp macro="" textlink="">
      <xdr:nvSpPr>
        <xdr:cNvPr id="352" name="n_4mainValue【認定こども園・幼稚園・保育所】&#10;有形固定資産減価償却率">
          <a:extLst>
            <a:ext uri="{FF2B5EF4-FFF2-40B4-BE49-F238E27FC236}">
              <a16:creationId xmlns:a16="http://schemas.microsoft.com/office/drawing/2014/main" id="{00000000-0008-0000-0F00-000060010000}"/>
            </a:ext>
          </a:extLst>
        </xdr:cNvPr>
        <xdr:cNvSpPr txBox="1"/>
      </xdr:nvSpPr>
      <xdr:spPr>
        <a:xfrm>
          <a:off x="11354435" y="69551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03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644015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159385</xdr:rowOff>
    </xdr:from>
    <xdr:ext cx="465455" cy="25209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6048990" y="686879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5455" cy="25209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6048990" y="642175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103505</xdr:rowOff>
    </xdr:from>
    <xdr:ext cx="465455" cy="25209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6048990" y="597471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159385</xdr:rowOff>
    </xdr:from>
    <xdr:ext cx="465455" cy="25209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6048990" y="552767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5455" cy="25209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6048990" y="50806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373" name="【認定こども園・幼稚園・保育所】&#10;一人当たり面積グラフ枠">
          <a:extLst>
            <a:ext uri="{FF2B5EF4-FFF2-40B4-BE49-F238E27FC236}">
              <a16:creationId xmlns:a16="http://schemas.microsoft.com/office/drawing/2014/main" id="{00000000-0008-0000-0F00-000075010000}"/>
            </a:ext>
          </a:extLst>
        </xdr:cNvPr>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72390</xdr:rowOff>
    </xdr:from>
    <xdr:to>
      <xdr:col>116</xdr:col>
      <xdr:colOff>62865</xdr:colOff>
      <xdr:row>41</xdr:row>
      <xdr:rowOff>104140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19951065" y="577596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7995" cy="251460"/>
    <xdr:sp macro="" textlink="">
      <xdr:nvSpPr>
        <xdr:cNvPr id="375" name="【認定こども園・幼稚園・保育所】&#10;一人当たり面積最小値テキスト">
          <a:extLst>
            <a:ext uri="{FF2B5EF4-FFF2-40B4-BE49-F238E27FC236}">
              <a16:creationId xmlns:a16="http://schemas.microsoft.com/office/drawing/2014/main" id="{00000000-0008-0000-0F00-000077010000}"/>
            </a:ext>
          </a:extLst>
        </xdr:cNvPr>
        <xdr:cNvSpPr txBox="1"/>
      </xdr:nvSpPr>
      <xdr:spPr>
        <a:xfrm>
          <a:off x="19989800" y="698436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104140</xdr:rowOff>
    </xdr:from>
    <xdr:to>
      <xdr:col>116</xdr:col>
      <xdr:colOff>152400</xdr:colOff>
      <xdr:row>41</xdr:row>
      <xdr:rowOff>104140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9881850" y="6981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19685</xdr:rowOff>
    </xdr:from>
    <xdr:ext cx="467995" cy="252730"/>
    <xdr:sp macro="" textlink="">
      <xdr:nvSpPr>
        <xdr:cNvPr id="377" name="【認定こども園・幼稚園・保育所】&#10;一人当たり面積最大値テキスト">
          <a:extLst>
            <a:ext uri="{FF2B5EF4-FFF2-40B4-BE49-F238E27FC236}">
              <a16:creationId xmlns:a16="http://schemas.microsoft.com/office/drawing/2014/main" id="{00000000-0008-0000-0F00-000079010000}"/>
            </a:ext>
          </a:extLst>
        </xdr:cNvPr>
        <xdr:cNvSpPr txBox="1"/>
      </xdr:nvSpPr>
      <xdr:spPr>
        <a:xfrm>
          <a:off x="19989800" y="555561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9881850" y="5775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0</xdr:rowOff>
    </xdr:from>
    <xdr:ext cx="467995" cy="253365"/>
    <xdr:sp macro="" textlink="">
      <xdr:nvSpPr>
        <xdr:cNvPr id="379" name="【認定こども園・幼稚園・保育所】&#10;一人当たり面積平均値テキスト">
          <a:extLst>
            <a:ext uri="{FF2B5EF4-FFF2-40B4-BE49-F238E27FC236}">
              <a16:creationId xmlns:a16="http://schemas.microsoft.com/office/drawing/2014/main" id="{00000000-0008-0000-0F00-00007B010000}"/>
            </a:ext>
          </a:extLst>
        </xdr:cNvPr>
        <xdr:cNvSpPr txBox="1"/>
      </xdr:nvSpPr>
      <xdr:spPr>
        <a:xfrm>
          <a:off x="19989800" y="637413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145415</xdr:rowOff>
    </xdr:from>
    <xdr:to>
      <xdr:col>116</xdr:col>
      <xdr:colOff>114300</xdr:colOff>
      <xdr:row>39</xdr:row>
      <xdr:rowOff>76835</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900900" y="6519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8890</xdr:rowOff>
    </xdr:from>
    <xdr:to>
      <xdr:col>112</xdr:col>
      <xdr:colOff>38100</xdr:colOff>
      <xdr:row>39</xdr:row>
      <xdr:rowOff>108585</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9157950" y="65506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106680</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8345150" y="6548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17780</xdr:rowOff>
    </xdr:from>
    <xdr:to>
      <xdr:col>102</xdr:col>
      <xdr:colOff>165100</xdr:colOff>
      <xdr:row>39</xdr:row>
      <xdr:rowOff>117475</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7551400" y="65595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17780</xdr:rowOff>
    </xdr:from>
    <xdr:to>
      <xdr:col>98</xdr:col>
      <xdr:colOff>38100</xdr:colOff>
      <xdr:row>39</xdr:row>
      <xdr:rowOff>117475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6757650" y="65595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209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9780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209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9030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0095" cy="25209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2245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209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74307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209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66306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36195</xdr:rowOff>
    </xdr:from>
    <xdr:to>
      <xdr:col>116</xdr:col>
      <xdr:colOff>114300</xdr:colOff>
      <xdr:row>40</xdr:row>
      <xdr:rowOff>135255</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19900900" y="6745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15240</xdr:rowOff>
    </xdr:from>
    <xdr:ext cx="467995" cy="252095"/>
    <xdr:sp macro="" textlink="">
      <xdr:nvSpPr>
        <xdr:cNvPr id="391" name="【認定こども園・幼稚園・保育所】&#10;一人当たり面積該当値テキスト">
          <a:extLst>
            <a:ext uri="{FF2B5EF4-FFF2-40B4-BE49-F238E27FC236}">
              <a16:creationId xmlns:a16="http://schemas.microsoft.com/office/drawing/2014/main" id="{00000000-0008-0000-0F00-000087010000}"/>
            </a:ext>
          </a:extLst>
        </xdr:cNvPr>
        <xdr:cNvSpPr txBox="1"/>
      </xdr:nvSpPr>
      <xdr:spPr>
        <a:xfrm>
          <a:off x="19989800" y="6724650"/>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40005</xdr:rowOff>
    </xdr:from>
    <xdr:to>
      <xdr:col>112</xdr:col>
      <xdr:colOff>38100</xdr:colOff>
      <xdr:row>40</xdr:row>
      <xdr:rowOff>140335</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157950" y="674941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40</xdr:row>
      <xdr:rowOff>85725</xdr:rowOff>
    </xdr:from>
    <xdr:to>
      <xdr:col>116</xdr:col>
      <xdr:colOff>63500</xdr:colOff>
      <xdr:row>40</xdr:row>
      <xdr:rowOff>90170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9202400" y="679513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74930</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8345150" y="6685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25400</xdr:rowOff>
    </xdr:from>
    <xdr:to>
      <xdr:col>111</xdr:col>
      <xdr:colOff>171450</xdr:colOff>
      <xdr:row>40</xdr:row>
      <xdr:rowOff>90170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8395950" y="6734810"/>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145415</xdr:rowOff>
    </xdr:from>
    <xdr:to>
      <xdr:col>102</xdr:col>
      <xdr:colOff>165100</xdr:colOff>
      <xdr:row>40</xdr:row>
      <xdr:rowOff>76835</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7551400" y="6687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25400</xdr:rowOff>
    </xdr:from>
    <xdr:to>
      <xdr:col>107</xdr:col>
      <xdr:colOff>50800</xdr:colOff>
      <xdr:row>40</xdr:row>
      <xdr:rowOff>27305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17602200" y="673481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150495</xdr:rowOff>
    </xdr:from>
    <xdr:to>
      <xdr:col>98</xdr:col>
      <xdr:colOff>38100</xdr:colOff>
      <xdr:row>40</xdr:row>
      <xdr:rowOff>81915</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6757650" y="6692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40</xdr:row>
      <xdr:rowOff>27305</xdr:rowOff>
    </xdr:from>
    <xdr:to>
      <xdr:col>102</xdr:col>
      <xdr:colOff>114300</xdr:colOff>
      <xdr:row>40</xdr:row>
      <xdr:rowOff>32385</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6802100" y="673671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125095</xdr:rowOff>
    </xdr:from>
    <xdr:ext cx="469900" cy="252095"/>
    <xdr:sp macro="" textlink="">
      <xdr:nvSpPr>
        <xdr:cNvPr id="400" name="n_1aveValue【認定こども園・幼稚園・保育所】&#10;一人当たり面積">
          <a:extLst>
            <a:ext uri="{FF2B5EF4-FFF2-40B4-BE49-F238E27FC236}">
              <a16:creationId xmlns:a16="http://schemas.microsoft.com/office/drawing/2014/main" id="{00000000-0008-0000-0F00-000090010000}"/>
            </a:ext>
          </a:extLst>
        </xdr:cNvPr>
        <xdr:cNvSpPr txBox="1"/>
      </xdr:nvSpPr>
      <xdr:spPr>
        <a:xfrm>
          <a:off x="18980150" y="63315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122555</xdr:rowOff>
    </xdr:from>
    <xdr:ext cx="469900" cy="251460"/>
    <xdr:sp macro="" textlink="">
      <xdr:nvSpPr>
        <xdr:cNvPr id="401" name="n_2aveValue【認定こども園・幼稚園・保育所】&#10;一人当たり面積">
          <a:extLst>
            <a:ext uri="{FF2B5EF4-FFF2-40B4-BE49-F238E27FC236}">
              <a16:creationId xmlns:a16="http://schemas.microsoft.com/office/drawing/2014/main" id="{00000000-0008-0000-0F00-000091010000}"/>
            </a:ext>
          </a:extLst>
        </xdr:cNvPr>
        <xdr:cNvSpPr txBox="1"/>
      </xdr:nvSpPr>
      <xdr:spPr>
        <a:xfrm>
          <a:off x="18180050" y="63290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133350</xdr:rowOff>
    </xdr:from>
    <xdr:ext cx="469900" cy="252730"/>
    <xdr:sp macro="" textlink="">
      <xdr:nvSpPr>
        <xdr:cNvPr id="402" name="n_3aveValue【認定こども園・幼稚園・保育所】&#10;一人当たり面積">
          <a:extLst>
            <a:ext uri="{FF2B5EF4-FFF2-40B4-BE49-F238E27FC236}">
              <a16:creationId xmlns:a16="http://schemas.microsoft.com/office/drawing/2014/main" id="{00000000-0008-0000-0F00-000092010000}"/>
            </a:ext>
          </a:extLst>
        </xdr:cNvPr>
        <xdr:cNvSpPr txBox="1"/>
      </xdr:nvSpPr>
      <xdr:spPr>
        <a:xfrm>
          <a:off x="17386300" y="63398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133350</xdr:rowOff>
    </xdr:from>
    <xdr:ext cx="469900" cy="252730"/>
    <xdr:sp macro="" textlink="">
      <xdr:nvSpPr>
        <xdr:cNvPr id="403" name="n_4aveValue【認定こども園・幼稚園・保育所】&#10;一人当たり面積">
          <a:extLst>
            <a:ext uri="{FF2B5EF4-FFF2-40B4-BE49-F238E27FC236}">
              <a16:creationId xmlns:a16="http://schemas.microsoft.com/office/drawing/2014/main" id="{00000000-0008-0000-0F00-000093010000}"/>
            </a:ext>
          </a:extLst>
        </xdr:cNvPr>
        <xdr:cNvSpPr txBox="1"/>
      </xdr:nvSpPr>
      <xdr:spPr>
        <a:xfrm>
          <a:off x="16592550" y="63398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130810</xdr:rowOff>
    </xdr:from>
    <xdr:ext cx="469900" cy="252730"/>
    <xdr:sp macro="" textlink="">
      <xdr:nvSpPr>
        <xdr:cNvPr id="404" name="n_1mainValue【認定こども園・幼稚園・保育所】&#10;一人当たり面積">
          <a:extLst>
            <a:ext uri="{FF2B5EF4-FFF2-40B4-BE49-F238E27FC236}">
              <a16:creationId xmlns:a16="http://schemas.microsoft.com/office/drawing/2014/main" id="{00000000-0008-0000-0F00-000094010000}"/>
            </a:ext>
          </a:extLst>
        </xdr:cNvPr>
        <xdr:cNvSpPr txBox="1"/>
      </xdr:nvSpPr>
      <xdr:spPr>
        <a:xfrm>
          <a:off x="18980150" y="68402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66675</xdr:rowOff>
    </xdr:from>
    <xdr:ext cx="469900" cy="251460"/>
    <xdr:sp macro="" textlink="">
      <xdr:nvSpPr>
        <xdr:cNvPr id="405" name="n_2mainValue【認定こども園・幼稚園・保育所】&#10;一人当たり面積">
          <a:extLst>
            <a:ext uri="{FF2B5EF4-FFF2-40B4-BE49-F238E27FC236}">
              <a16:creationId xmlns:a16="http://schemas.microsoft.com/office/drawing/2014/main" id="{00000000-0008-0000-0F00-000095010000}"/>
            </a:ext>
          </a:extLst>
        </xdr:cNvPr>
        <xdr:cNvSpPr txBox="1"/>
      </xdr:nvSpPr>
      <xdr:spPr>
        <a:xfrm>
          <a:off x="18180050" y="67760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68580</xdr:rowOff>
    </xdr:from>
    <xdr:ext cx="469900" cy="252095"/>
    <xdr:sp macro="" textlink="">
      <xdr:nvSpPr>
        <xdr:cNvPr id="406" name="n_3mainValue【認定こども園・幼稚園・保育所】&#10;一人当たり面積">
          <a:extLst>
            <a:ext uri="{FF2B5EF4-FFF2-40B4-BE49-F238E27FC236}">
              <a16:creationId xmlns:a16="http://schemas.microsoft.com/office/drawing/2014/main" id="{00000000-0008-0000-0F00-000096010000}"/>
            </a:ext>
          </a:extLst>
        </xdr:cNvPr>
        <xdr:cNvSpPr txBox="1"/>
      </xdr:nvSpPr>
      <xdr:spPr>
        <a:xfrm>
          <a:off x="17386300" y="67779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73025</xdr:rowOff>
    </xdr:from>
    <xdr:ext cx="469900" cy="251460"/>
    <xdr:sp macro="" textlink="">
      <xdr:nvSpPr>
        <xdr:cNvPr id="407" name="n_4mainValue【認定こども園・幼稚園・保育所】&#10;一人当たり面積">
          <a:extLst>
            <a:ext uri="{FF2B5EF4-FFF2-40B4-BE49-F238E27FC236}">
              <a16:creationId xmlns:a16="http://schemas.microsoft.com/office/drawing/2014/main" id="{00000000-0008-0000-0F00-000097010000}"/>
            </a:ext>
          </a:extLst>
        </xdr:cNvPr>
        <xdr:cNvSpPr txBox="1"/>
      </xdr:nvSpPr>
      <xdr:spPr>
        <a:xfrm>
          <a:off x="16592550" y="67824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5455" cy="25146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079754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74295</xdr:rowOff>
    </xdr:from>
    <xdr:to>
      <xdr:col>89</xdr:col>
      <xdr:colOff>171450</xdr:colOff>
      <xdr:row>64</xdr:row>
      <xdr:rowOff>74295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1207750" y="10807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103505</xdr:rowOff>
    </xdr:from>
    <xdr:ext cx="465455" cy="25209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0797540" y="106686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171450</xdr:colOff>
      <xdr:row>62</xdr:row>
      <xdr:rowOff>37465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1207750" y="104349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66040</xdr:rowOff>
    </xdr:from>
    <xdr:ext cx="401320" cy="25209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0842625" y="102958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401320" cy="251460"/>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0842625" y="99231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130175</xdr:rowOff>
    </xdr:from>
    <xdr:to>
      <xdr:col>89</xdr:col>
      <xdr:colOff>171450</xdr:colOff>
      <xdr:row>57</xdr:row>
      <xdr:rowOff>130175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207750" y="9689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159385</xdr:rowOff>
    </xdr:from>
    <xdr:ext cx="401320" cy="25209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0842625" y="95510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93345</xdr:rowOff>
    </xdr:from>
    <xdr:to>
      <xdr:col>89</xdr:col>
      <xdr:colOff>171450</xdr:colOff>
      <xdr:row>55</xdr:row>
      <xdr:rowOff>93345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207750" y="9317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121920</xdr:rowOff>
    </xdr:from>
    <xdr:ext cx="401320" cy="25209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0842625" y="91782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84455</xdr:rowOff>
    </xdr:from>
    <xdr:ext cx="339090" cy="25146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0906760" y="8805545"/>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431" name="【学校施設】&#10;有形固定資産減価償却率グラフ枠">
          <a:extLst>
            <a:ext uri="{FF2B5EF4-FFF2-40B4-BE49-F238E27FC236}">
              <a16:creationId xmlns:a16="http://schemas.microsoft.com/office/drawing/2014/main" id="{00000000-0008-0000-0F00-0000AF010000}"/>
            </a:ext>
          </a:extLst>
        </xdr:cNvPr>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130175</xdr:rowOff>
    </xdr:from>
    <xdr:to>
      <xdr:col>85</xdr:col>
      <xdr:colOff>126365</xdr:colOff>
      <xdr:row>62</xdr:row>
      <xdr:rowOff>156210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4699615" y="9521825"/>
          <a:ext cx="0" cy="1031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160655</xdr:rowOff>
    </xdr:from>
    <xdr:ext cx="403225" cy="252095"/>
    <xdr:sp macro="" textlink="">
      <xdr:nvSpPr>
        <xdr:cNvPr id="433" name="【学校施設】&#10;有形固定資産減価償却率最小値テキスト">
          <a:extLst>
            <a:ext uri="{FF2B5EF4-FFF2-40B4-BE49-F238E27FC236}">
              <a16:creationId xmlns:a16="http://schemas.microsoft.com/office/drawing/2014/main" id="{00000000-0008-0000-0F00-0000B1010000}"/>
            </a:ext>
          </a:extLst>
        </xdr:cNvPr>
        <xdr:cNvSpPr txBox="1"/>
      </xdr:nvSpPr>
      <xdr:spPr>
        <a:xfrm>
          <a:off x="14738350" y="105581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4611350" y="10553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78105</xdr:rowOff>
    </xdr:from>
    <xdr:ext cx="403225" cy="253365"/>
    <xdr:sp macro="" textlink="">
      <xdr:nvSpPr>
        <xdr:cNvPr id="435" name="【学校施設】&#10;有形固定資産減価償却率最大値テキスト">
          <a:extLst>
            <a:ext uri="{FF2B5EF4-FFF2-40B4-BE49-F238E27FC236}">
              <a16:creationId xmlns:a16="http://schemas.microsoft.com/office/drawing/2014/main" id="{00000000-0008-0000-0F00-0000B3010000}"/>
            </a:ext>
          </a:extLst>
        </xdr:cNvPr>
        <xdr:cNvSpPr txBox="1"/>
      </xdr:nvSpPr>
      <xdr:spPr>
        <a:xfrm>
          <a:off x="14738350" y="930211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130175</xdr:rowOff>
    </xdr:from>
    <xdr:to>
      <xdr:col>86</xdr:col>
      <xdr:colOff>25400</xdr:colOff>
      <xdr:row>56</xdr:row>
      <xdr:rowOff>130175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4611350" y="9521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135890</xdr:rowOff>
    </xdr:from>
    <xdr:ext cx="403225" cy="253365"/>
    <xdr:sp macro="" textlink="">
      <xdr:nvSpPr>
        <xdr:cNvPr id="437" name="【学校施設】&#10;有形固定資産減価償却率平均値テキスト">
          <a:extLst>
            <a:ext uri="{FF2B5EF4-FFF2-40B4-BE49-F238E27FC236}">
              <a16:creationId xmlns:a16="http://schemas.microsoft.com/office/drawing/2014/main" id="{00000000-0008-0000-0F00-0000B5010000}"/>
            </a:ext>
          </a:extLst>
        </xdr:cNvPr>
        <xdr:cNvSpPr txBox="1"/>
      </xdr:nvSpPr>
      <xdr:spPr>
        <a:xfrm>
          <a:off x="14738350" y="10030460"/>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156845</xdr:rowOff>
    </xdr:from>
    <xdr:to>
      <xdr:col>85</xdr:col>
      <xdr:colOff>171450</xdr:colOff>
      <xdr:row>60</xdr:row>
      <xdr:rowOff>88900</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4649450" y="1005141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86995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3887450" y="100495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159385</xdr:rowOff>
    </xdr:from>
    <xdr:to>
      <xdr:col>76</xdr:col>
      <xdr:colOff>165100</xdr:colOff>
      <xdr:row>60</xdr:row>
      <xdr:rowOff>90805</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3093700" y="10053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127635</xdr:rowOff>
    </xdr:from>
    <xdr:to>
      <xdr:col>72</xdr:col>
      <xdr:colOff>38100</xdr:colOff>
      <xdr:row>60</xdr:row>
      <xdr:rowOff>59055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2299950" y="100222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114300</xdr:rowOff>
    </xdr:from>
    <xdr:to>
      <xdr:col>67</xdr:col>
      <xdr:colOff>101600</xdr:colOff>
      <xdr:row>60</xdr:row>
      <xdr:rowOff>45720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1487150" y="10008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146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45288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0095" cy="251460"/>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3766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146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973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146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172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0095" cy="25146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1366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140335</xdr:rowOff>
    </xdr:from>
    <xdr:to>
      <xdr:col>85</xdr:col>
      <xdr:colOff>171450</xdr:colOff>
      <xdr:row>60</xdr:row>
      <xdr:rowOff>72390</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4649450" y="100349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162560</xdr:rowOff>
    </xdr:from>
    <xdr:ext cx="403225" cy="251460"/>
    <xdr:sp macro="" textlink="">
      <xdr:nvSpPr>
        <xdr:cNvPr id="449" name="【学校施設】&#10;有形固定資産減価償却率該当値テキスト">
          <a:extLst>
            <a:ext uri="{FF2B5EF4-FFF2-40B4-BE49-F238E27FC236}">
              <a16:creationId xmlns:a16="http://schemas.microsoft.com/office/drawing/2014/main" id="{00000000-0008-0000-0F00-0000C1010000}"/>
            </a:ext>
          </a:extLst>
        </xdr:cNvPr>
        <xdr:cNvSpPr txBox="1"/>
      </xdr:nvSpPr>
      <xdr:spPr>
        <a:xfrm>
          <a:off x="14738350" y="98894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121920</xdr:rowOff>
    </xdr:from>
    <xdr:to>
      <xdr:col>81</xdr:col>
      <xdr:colOff>101600</xdr:colOff>
      <xdr:row>60</xdr:row>
      <xdr:rowOff>53340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3887450" y="10016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22225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3938250" y="1006602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5080</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3093700" y="9967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123190</xdr:rowOff>
    </xdr:from>
    <xdr:to>
      <xdr:col>81</xdr:col>
      <xdr:colOff>50800</xdr:colOff>
      <xdr:row>60</xdr:row>
      <xdr:rowOff>3810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3144500" y="10017760"/>
          <a:ext cx="7937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28575</xdr:rowOff>
    </xdr:from>
    <xdr:to>
      <xdr:col>72</xdr:col>
      <xdr:colOff>38100</xdr:colOff>
      <xdr:row>59</xdr:row>
      <xdr:rowOff>128270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2299950" y="99231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59</xdr:row>
      <xdr:rowOff>78105</xdr:rowOff>
    </xdr:from>
    <xdr:to>
      <xdr:col>76</xdr:col>
      <xdr:colOff>114300</xdr:colOff>
      <xdr:row>59</xdr:row>
      <xdr:rowOff>123190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344400" y="9972675"/>
          <a:ext cx="8001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151130</xdr:rowOff>
    </xdr:from>
    <xdr:to>
      <xdr:col>67</xdr:col>
      <xdr:colOff>101600</xdr:colOff>
      <xdr:row>59</xdr:row>
      <xdr:rowOff>83185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1487150" y="9878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33655</xdr:rowOff>
    </xdr:from>
    <xdr:to>
      <xdr:col>71</xdr:col>
      <xdr:colOff>171450</xdr:colOff>
      <xdr:row>59</xdr:row>
      <xdr:rowOff>78105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1537950" y="9928225"/>
          <a:ext cx="8064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78105</xdr:rowOff>
    </xdr:from>
    <xdr:ext cx="403225" cy="253365"/>
    <xdr:sp macro="" textlink="">
      <xdr:nvSpPr>
        <xdr:cNvPr id="458" name="n_1aveValue【学校施設】&#10;有形固定資産減価償却率">
          <a:extLst>
            <a:ext uri="{FF2B5EF4-FFF2-40B4-BE49-F238E27FC236}">
              <a16:creationId xmlns:a16="http://schemas.microsoft.com/office/drawing/2014/main" id="{00000000-0008-0000-0F00-0000CA010000}"/>
            </a:ext>
          </a:extLst>
        </xdr:cNvPr>
        <xdr:cNvSpPr txBox="1"/>
      </xdr:nvSpPr>
      <xdr:spPr>
        <a:xfrm>
          <a:off x="13742035" y="1014031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81915</xdr:rowOff>
    </xdr:from>
    <xdr:ext cx="403225" cy="253365"/>
    <xdr:sp macro="" textlink="">
      <xdr:nvSpPr>
        <xdr:cNvPr id="459" name="n_2aveValue【学校施設】&#10;有形固定資産減価償却率">
          <a:extLst>
            <a:ext uri="{FF2B5EF4-FFF2-40B4-BE49-F238E27FC236}">
              <a16:creationId xmlns:a16="http://schemas.microsoft.com/office/drawing/2014/main" id="{00000000-0008-0000-0F00-0000CB010000}"/>
            </a:ext>
          </a:extLst>
        </xdr:cNvPr>
        <xdr:cNvSpPr txBox="1"/>
      </xdr:nvSpPr>
      <xdr:spPr>
        <a:xfrm>
          <a:off x="12960985" y="1014412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50800</xdr:rowOff>
    </xdr:from>
    <xdr:ext cx="405130" cy="251460"/>
    <xdr:sp macro="" textlink="">
      <xdr:nvSpPr>
        <xdr:cNvPr id="460" name="n_3aveValue【学校施設】&#10;有形固定資産減価償却率">
          <a:extLst>
            <a:ext uri="{FF2B5EF4-FFF2-40B4-BE49-F238E27FC236}">
              <a16:creationId xmlns:a16="http://schemas.microsoft.com/office/drawing/2014/main" id="{00000000-0008-0000-0F00-0000CC010000}"/>
            </a:ext>
          </a:extLst>
        </xdr:cNvPr>
        <xdr:cNvSpPr txBox="1"/>
      </xdr:nvSpPr>
      <xdr:spPr>
        <a:xfrm>
          <a:off x="12167235" y="101130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37465</xdr:rowOff>
    </xdr:from>
    <xdr:ext cx="403225" cy="253365"/>
    <xdr:sp macro="" textlink="">
      <xdr:nvSpPr>
        <xdr:cNvPr id="461" name="n_4aveValue【学校施設】&#10;有形固定資産減価償却率">
          <a:extLst>
            <a:ext uri="{FF2B5EF4-FFF2-40B4-BE49-F238E27FC236}">
              <a16:creationId xmlns:a16="http://schemas.microsoft.com/office/drawing/2014/main" id="{00000000-0008-0000-0F00-0000CD010000}"/>
            </a:ext>
          </a:extLst>
        </xdr:cNvPr>
        <xdr:cNvSpPr txBox="1"/>
      </xdr:nvSpPr>
      <xdr:spPr>
        <a:xfrm>
          <a:off x="11354435" y="100996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69850</xdr:rowOff>
    </xdr:from>
    <xdr:ext cx="403225" cy="252095"/>
    <xdr:sp macro="" textlink="">
      <xdr:nvSpPr>
        <xdr:cNvPr id="462" name="n_1mainValue【学校施設】&#10;有形固定資産減価償却率">
          <a:extLst>
            <a:ext uri="{FF2B5EF4-FFF2-40B4-BE49-F238E27FC236}">
              <a16:creationId xmlns:a16="http://schemas.microsoft.com/office/drawing/2014/main" id="{00000000-0008-0000-0F00-0000CE010000}"/>
            </a:ext>
          </a:extLst>
        </xdr:cNvPr>
        <xdr:cNvSpPr txBox="1"/>
      </xdr:nvSpPr>
      <xdr:spPr>
        <a:xfrm>
          <a:off x="13742035" y="979678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20955</xdr:rowOff>
    </xdr:from>
    <xdr:ext cx="403225" cy="253365"/>
    <xdr:sp macro="" textlink="">
      <xdr:nvSpPr>
        <xdr:cNvPr id="463" name="n_2mainValue【学校施設】&#10;有形固定資産減価償却率">
          <a:extLst>
            <a:ext uri="{FF2B5EF4-FFF2-40B4-BE49-F238E27FC236}">
              <a16:creationId xmlns:a16="http://schemas.microsoft.com/office/drawing/2014/main" id="{00000000-0008-0000-0F00-0000CF010000}"/>
            </a:ext>
          </a:extLst>
        </xdr:cNvPr>
        <xdr:cNvSpPr txBox="1"/>
      </xdr:nvSpPr>
      <xdr:spPr>
        <a:xfrm>
          <a:off x="12960985" y="974788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144145</xdr:rowOff>
    </xdr:from>
    <xdr:ext cx="405130" cy="252095"/>
    <xdr:sp macro="" textlink="">
      <xdr:nvSpPr>
        <xdr:cNvPr id="464" name="n_3mainValue【学校施設】&#10;有形固定資産減価償却率">
          <a:extLst>
            <a:ext uri="{FF2B5EF4-FFF2-40B4-BE49-F238E27FC236}">
              <a16:creationId xmlns:a16="http://schemas.microsoft.com/office/drawing/2014/main" id="{00000000-0008-0000-0F00-0000D0010000}"/>
            </a:ext>
          </a:extLst>
        </xdr:cNvPr>
        <xdr:cNvSpPr txBox="1"/>
      </xdr:nvSpPr>
      <xdr:spPr>
        <a:xfrm>
          <a:off x="12167235" y="970343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99060</xdr:rowOff>
    </xdr:from>
    <xdr:ext cx="403225" cy="253365"/>
    <xdr:sp macro="" textlink="">
      <xdr:nvSpPr>
        <xdr:cNvPr id="465" name="n_4mainValue【学校施設】&#10;有形固定資産減価償却率">
          <a:extLst>
            <a:ext uri="{FF2B5EF4-FFF2-40B4-BE49-F238E27FC236}">
              <a16:creationId xmlns:a16="http://schemas.microsoft.com/office/drawing/2014/main" id="{00000000-0008-0000-0F00-0000D1010000}"/>
            </a:ext>
          </a:extLst>
        </xdr:cNvPr>
        <xdr:cNvSpPr txBox="1"/>
      </xdr:nvSpPr>
      <xdr:spPr>
        <a:xfrm>
          <a:off x="11354435" y="965835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7980" cy="2203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644015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74295</xdr:rowOff>
    </xdr:from>
    <xdr:to>
      <xdr:col>120</xdr:col>
      <xdr:colOff>114300</xdr:colOff>
      <xdr:row>64</xdr:row>
      <xdr:rowOff>74295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5455" cy="25209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6048990" y="106686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5455" cy="25209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6048990" y="102958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5455" cy="251460"/>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6048990" y="99231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5455" cy="25209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6048990" y="95510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121920</xdr:rowOff>
    </xdr:from>
    <xdr:ext cx="531495" cy="25209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5984855" y="917829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84455</xdr:rowOff>
    </xdr:from>
    <xdr:ext cx="531495" cy="25146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5984855" y="88055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488" name="【学校施設】&#10;一人当たり面積グラフ枠">
          <a:extLst>
            <a:ext uri="{FF2B5EF4-FFF2-40B4-BE49-F238E27FC236}">
              <a16:creationId xmlns:a16="http://schemas.microsoft.com/office/drawing/2014/main" id="{00000000-0008-0000-0F00-0000E8010000}"/>
            </a:ext>
          </a:extLst>
        </xdr:cNvPr>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165100</xdr:rowOff>
    </xdr:from>
    <xdr:to>
      <xdr:col>116</xdr:col>
      <xdr:colOff>62865</xdr:colOff>
      <xdr:row>63</xdr:row>
      <xdr:rowOff>116840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9951065" y="922147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120015</xdr:rowOff>
    </xdr:from>
    <xdr:ext cx="467995" cy="252730"/>
    <xdr:sp macro="" textlink="">
      <xdr:nvSpPr>
        <xdr:cNvPr id="490" name="【学校施設】&#10;一人当たり面積最小値テキスト">
          <a:extLst>
            <a:ext uri="{FF2B5EF4-FFF2-40B4-BE49-F238E27FC236}">
              <a16:creationId xmlns:a16="http://schemas.microsoft.com/office/drawing/2014/main" id="{00000000-0008-0000-0F00-0000EA010000}"/>
            </a:ext>
          </a:extLst>
        </xdr:cNvPr>
        <xdr:cNvSpPr txBox="1"/>
      </xdr:nvSpPr>
      <xdr:spPr>
        <a:xfrm>
          <a:off x="19989800" y="1068514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116840</xdr:rowOff>
    </xdr:from>
    <xdr:to>
      <xdr:col>116</xdr:col>
      <xdr:colOff>152400</xdr:colOff>
      <xdr:row>63</xdr:row>
      <xdr:rowOff>116840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9881850" y="10681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113030</xdr:rowOff>
    </xdr:from>
    <xdr:ext cx="532765" cy="253365"/>
    <xdr:sp macro="" textlink="">
      <xdr:nvSpPr>
        <xdr:cNvPr id="492" name="【学校施設】&#10;一人当たり面積最大値テキスト">
          <a:extLst>
            <a:ext uri="{FF2B5EF4-FFF2-40B4-BE49-F238E27FC236}">
              <a16:creationId xmlns:a16="http://schemas.microsoft.com/office/drawing/2014/main" id="{00000000-0008-0000-0F00-0000EC010000}"/>
            </a:ext>
          </a:extLst>
        </xdr:cNvPr>
        <xdr:cNvSpPr txBox="1"/>
      </xdr:nvSpPr>
      <xdr:spPr>
        <a:xfrm>
          <a:off x="19989800" y="900176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12.768</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165100</xdr:rowOff>
    </xdr:from>
    <xdr:to>
      <xdr:col>116</xdr:col>
      <xdr:colOff>152400</xdr:colOff>
      <xdr:row>54</xdr:row>
      <xdr:rowOff>165100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9881850" y="9221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81280</xdr:rowOff>
    </xdr:from>
    <xdr:ext cx="467995" cy="253365"/>
    <xdr:sp macro="" textlink="">
      <xdr:nvSpPr>
        <xdr:cNvPr id="494" name="【学校施設】&#10;一人当たり面積平均値テキスト">
          <a:extLst>
            <a:ext uri="{FF2B5EF4-FFF2-40B4-BE49-F238E27FC236}">
              <a16:creationId xmlns:a16="http://schemas.microsoft.com/office/drawing/2014/main" id="{00000000-0008-0000-0F00-0000EE010000}"/>
            </a:ext>
          </a:extLst>
        </xdr:cNvPr>
        <xdr:cNvSpPr txBox="1"/>
      </xdr:nvSpPr>
      <xdr:spPr>
        <a:xfrm>
          <a:off x="19989800" y="1047877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102870</xdr:rowOff>
    </xdr:from>
    <xdr:to>
      <xdr:col>116</xdr:col>
      <xdr:colOff>114300</xdr:colOff>
      <xdr:row>63</xdr:row>
      <xdr:rowOff>34290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9900900" y="10500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121920</xdr:rowOff>
    </xdr:from>
    <xdr:to>
      <xdr:col>112</xdr:col>
      <xdr:colOff>38100</xdr:colOff>
      <xdr:row>63</xdr:row>
      <xdr:rowOff>53340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9157950" y="105194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55880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8345150" y="10521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125095</xdr:rowOff>
    </xdr:from>
    <xdr:to>
      <xdr:col>102</xdr:col>
      <xdr:colOff>165100</xdr:colOff>
      <xdr:row>63</xdr:row>
      <xdr:rowOff>56515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7551400" y="10522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123190</xdr:rowOff>
    </xdr:from>
    <xdr:to>
      <xdr:col>98</xdr:col>
      <xdr:colOff>38100</xdr:colOff>
      <xdr:row>63</xdr:row>
      <xdr:rowOff>54610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757650" y="105206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146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9780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1460"/>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9030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0095" cy="25146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224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1460"/>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4307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146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6306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69215</xdr:rowOff>
    </xdr:from>
    <xdr:to>
      <xdr:col>116</xdr:col>
      <xdr:colOff>114300</xdr:colOff>
      <xdr:row>63</xdr:row>
      <xdr:rowOff>635</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9900900" y="10466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91440</xdr:rowOff>
    </xdr:from>
    <xdr:ext cx="467995" cy="252095"/>
    <xdr:sp macro="" textlink="">
      <xdr:nvSpPr>
        <xdr:cNvPr id="506" name="【学校施設】&#10;一人当たり面積該当値テキスト">
          <a:extLst>
            <a:ext uri="{FF2B5EF4-FFF2-40B4-BE49-F238E27FC236}">
              <a16:creationId xmlns:a16="http://schemas.microsoft.com/office/drawing/2014/main" id="{00000000-0008-0000-0F00-0000FA010000}"/>
            </a:ext>
          </a:extLst>
        </xdr:cNvPr>
        <xdr:cNvSpPr txBox="1"/>
      </xdr:nvSpPr>
      <xdr:spPr>
        <a:xfrm>
          <a:off x="19989800" y="10321290"/>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73660</xdr:rowOff>
    </xdr:from>
    <xdr:to>
      <xdr:col>112</xdr:col>
      <xdr:colOff>38100</xdr:colOff>
      <xdr:row>63</xdr:row>
      <xdr:rowOff>5715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9157950" y="104711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118110</xdr:rowOff>
    </xdr:from>
    <xdr:to>
      <xdr:col>116</xdr:col>
      <xdr:colOff>63500</xdr:colOff>
      <xdr:row>62</xdr:row>
      <xdr:rowOff>123825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9202400" y="10515600"/>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79375</xdr:rowOff>
    </xdr:from>
    <xdr:to>
      <xdr:col>107</xdr:col>
      <xdr:colOff>101600</xdr:colOff>
      <xdr:row>63</xdr:row>
      <xdr:rowOff>11430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8345150" y="10476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123825</xdr:rowOff>
    </xdr:from>
    <xdr:to>
      <xdr:col>111</xdr:col>
      <xdr:colOff>171450</xdr:colOff>
      <xdr:row>62</xdr:row>
      <xdr:rowOff>128905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8395950" y="1052131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14605</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7551400" y="104800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128905</xdr:rowOff>
    </xdr:from>
    <xdr:to>
      <xdr:col>107</xdr:col>
      <xdr:colOff>50800</xdr:colOff>
      <xdr:row>62</xdr:row>
      <xdr:rowOff>132080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7602200" y="1052639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17780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6757650" y="10483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132080</xdr:rowOff>
    </xdr:from>
    <xdr:to>
      <xdr:col>102</xdr:col>
      <xdr:colOff>114300</xdr:colOff>
      <xdr:row>62</xdr:row>
      <xdr:rowOff>135890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802100" y="1052957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44450</xdr:rowOff>
    </xdr:from>
    <xdr:ext cx="469900" cy="253365"/>
    <xdr:sp macro="" textlink="">
      <xdr:nvSpPr>
        <xdr:cNvPr id="515" name="n_1aveValue【学校施設】&#10;一人当たり面積">
          <a:extLst>
            <a:ext uri="{FF2B5EF4-FFF2-40B4-BE49-F238E27FC236}">
              <a16:creationId xmlns:a16="http://schemas.microsoft.com/office/drawing/2014/main" id="{00000000-0008-0000-0F00-000003020000}"/>
            </a:ext>
          </a:extLst>
        </xdr:cNvPr>
        <xdr:cNvSpPr txBox="1"/>
      </xdr:nvSpPr>
      <xdr:spPr>
        <a:xfrm>
          <a:off x="18980150" y="106095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47625</xdr:rowOff>
    </xdr:from>
    <xdr:ext cx="469900" cy="252095"/>
    <xdr:sp macro="" textlink="">
      <xdr:nvSpPr>
        <xdr:cNvPr id="516" name="n_2aveValue【学校施設】&#10;一人当たり面積">
          <a:extLst>
            <a:ext uri="{FF2B5EF4-FFF2-40B4-BE49-F238E27FC236}">
              <a16:creationId xmlns:a16="http://schemas.microsoft.com/office/drawing/2014/main" id="{00000000-0008-0000-0F00-000004020000}"/>
            </a:ext>
          </a:extLst>
        </xdr:cNvPr>
        <xdr:cNvSpPr txBox="1"/>
      </xdr:nvSpPr>
      <xdr:spPr>
        <a:xfrm>
          <a:off x="18180050" y="106127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48260</xdr:rowOff>
    </xdr:from>
    <xdr:ext cx="469900" cy="252095"/>
    <xdr:sp macro="" textlink="">
      <xdr:nvSpPr>
        <xdr:cNvPr id="517" name="n_3aveValue【学校施設】&#10;一人当たり面積">
          <a:extLst>
            <a:ext uri="{FF2B5EF4-FFF2-40B4-BE49-F238E27FC236}">
              <a16:creationId xmlns:a16="http://schemas.microsoft.com/office/drawing/2014/main" id="{00000000-0008-0000-0F00-000005020000}"/>
            </a:ext>
          </a:extLst>
        </xdr:cNvPr>
        <xdr:cNvSpPr txBox="1"/>
      </xdr:nvSpPr>
      <xdr:spPr>
        <a:xfrm>
          <a:off x="17386300" y="106133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45720</xdr:rowOff>
    </xdr:from>
    <xdr:ext cx="469900" cy="253365"/>
    <xdr:sp macro="" textlink="">
      <xdr:nvSpPr>
        <xdr:cNvPr id="518" name="n_4aveValue【学校施設】&#10;一人当たり面積">
          <a:extLst>
            <a:ext uri="{FF2B5EF4-FFF2-40B4-BE49-F238E27FC236}">
              <a16:creationId xmlns:a16="http://schemas.microsoft.com/office/drawing/2014/main" id="{00000000-0008-0000-0F00-000006020000}"/>
            </a:ext>
          </a:extLst>
        </xdr:cNvPr>
        <xdr:cNvSpPr txBox="1"/>
      </xdr:nvSpPr>
      <xdr:spPr>
        <a:xfrm>
          <a:off x="16592550" y="10610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21590</xdr:rowOff>
    </xdr:from>
    <xdr:ext cx="469900" cy="252730"/>
    <xdr:sp macro="" textlink="">
      <xdr:nvSpPr>
        <xdr:cNvPr id="519" name="n_1mainValue【学校施設】&#10;一人当たり面積">
          <a:extLst>
            <a:ext uri="{FF2B5EF4-FFF2-40B4-BE49-F238E27FC236}">
              <a16:creationId xmlns:a16="http://schemas.microsoft.com/office/drawing/2014/main" id="{00000000-0008-0000-0F00-000007020000}"/>
            </a:ext>
          </a:extLst>
        </xdr:cNvPr>
        <xdr:cNvSpPr txBox="1"/>
      </xdr:nvSpPr>
      <xdr:spPr>
        <a:xfrm>
          <a:off x="18980150" y="102514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27305</xdr:rowOff>
    </xdr:from>
    <xdr:ext cx="469900" cy="253365"/>
    <xdr:sp macro="" textlink="">
      <xdr:nvSpPr>
        <xdr:cNvPr id="520" name="n_2mainValue【学校施設】&#10;一人当たり面積">
          <a:extLst>
            <a:ext uri="{FF2B5EF4-FFF2-40B4-BE49-F238E27FC236}">
              <a16:creationId xmlns:a16="http://schemas.microsoft.com/office/drawing/2014/main" id="{00000000-0008-0000-0F00-000008020000}"/>
            </a:ext>
          </a:extLst>
        </xdr:cNvPr>
        <xdr:cNvSpPr txBox="1"/>
      </xdr:nvSpPr>
      <xdr:spPr>
        <a:xfrm>
          <a:off x="18180050" y="102571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30480</xdr:rowOff>
    </xdr:from>
    <xdr:ext cx="469900" cy="251460"/>
    <xdr:sp macro="" textlink="">
      <xdr:nvSpPr>
        <xdr:cNvPr id="521" name="n_3mainValue【学校施設】&#10;一人当たり面積">
          <a:extLst>
            <a:ext uri="{FF2B5EF4-FFF2-40B4-BE49-F238E27FC236}">
              <a16:creationId xmlns:a16="http://schemas.microsoft.com/office/drawing/2014/main" id="{00000000-0008-0000-0F00-000009020000}"/>
            </a:ext>
          </a:extLst>
        </xdr:cNvPr>
        <xdr:cNvSpPr txBox="1"/>
      </xdr:nvSpPr>
      <xdr:spPr>
        <a:xfrm>
          <a:off x="17386300" y="10260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34290</xdr:rowOff>
    </xdr:from>
    <xdr:ext cx="469900" cy="252095"/>
    <xdr:sp macro="" textlink="">
      <xdr:nvSpPr>
        <xdr:cNvPr id="522" name="n_4mainValue【学校施設】&#10;一人当たり面積">
          <a:extLst>
            <a:ext uri="{FF2B5EF4-FFF2-40B4-BE49-F238E27FC236}">
              <a16:creationId xmlns:a16="http://schemas.microsoft.com/office/drawing/2014/main" id="{00000000-0008-0000-0F00-00000A020000}"/>
            </a:ext>
          </a:extLst>
        </xdr:cNvPr>
        <xdr:cNvSpPr txBox="1"/>
      </xdr:nvSpPr>
      <xdr:spPr>
        <a:xfrm>
          <a:off x="16592550" y="102641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907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169650" y="12483465"/>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209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0797540" y="147662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5455" cy="25336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0797540" y="1444688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401320" cy="25273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0842625" y="1412684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401320" cy="25336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0842625" y="1380807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401320" cy="252730"/>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0842625" y="1348867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401320" cy="25209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0842625" y="1316990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5209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0906760" y="1285049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547" name="【児童館】&#10;有形固定資産減価償却率グラフ枠">
          <a:extLst>
            <a:ext uri="{FF2B5EF4-FFF2-40B4-BE49-F238E27FC236}">
              <a16:creationId xmlns:a16="http://schemas.microsoft.com/office/drawing/2014/main" id="{00000000-0008-0000-0F00-000023020000}"/>
            </a:ext>
          </a:extLst>
        </xdr:cNvPr>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5715</xdr:rowOff>
    </xdr:from>
    <xdr:to>
      <xdr:col>85</xdr:col>
      <xdr:colOff>126365</xdr:colOff>
      <xdr:row>86</xdr:row>
      <xdr:rowOff>165100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4699615" y="1308544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995" cy="253365"/>
    <xdr:sp macro="" textlink="">
      <xdr:nvSpPr>
        <xdr:cNvPr id="549" name="【児童館】&#10;有形固定資産減価償却率最小値テキスト">
          <a:extLst>
            <a:ext uri="{FF2B5EF4-FFF2-40B4-BE49-F238E27FC236}">
              <a16:creationId xmlns:a16="http://schemas.microsoft.com/office/drawing/2014/main" id="{00000000-0008-0000-0F00-000025020000}"/>
            </a:ext>
          </a:extLst>
        </xdr:cNvPr>
        <xdr:cNvSpPr txBox="1"/>
      </xdr:nvSpPr>
      <xdr:spPr>
        <a:xfrm>
          <a:off x="14738350" y="1458976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46113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120650</xdr:rowOff>
    </xdr:from>
    <xdr:ext cx="338455" cy="252730"/>
    <xdr:sp macro="" textlink="">
      <xdr:nvSpPr>
        <xdr:cNvPr id="551" name="【児童館】&#10;有形固定資産減価償却率最大値テキスト">
          <a:extLst>
            <a:ext uri="{FF2B5EF4-FFF2-40B4-BE49-F238E27FC236}">
              <a16:creationId xmlns:a16="http://schemas.microsoft.com/office/drawing/2014/main" id="{00000000-0008-0000-0F00-000027020000}"/>
            </a:ext>
          </a:extLst>
        </xdr:cNvPr>
        <xdr:cNvSpPr txBox="1"/>
      </xdr:nvSpPr>
      <xdr:spPr>
        <a:xfrm>
          <a:off x="14738350" y="12865100"/>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5715</xdr:rowOff>
    </xdr:from>
    <xdr:to>
      <xdr:col>86</xdr:col>
      <xdr:colOff>25400</xdr:colOff>
      <xdr:row>78</xdr:row>
      <xdr:rowOff>5715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4611350" y="13085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149225</xdr:rowOff>
    </xdr:from>
    <xdr:ext cx="403225" cy="253365"/>
    <xdr:sp macro="" textlink="">
      <xdr:nvSpPr>
        <xdr:cNvPr id="553" name="【児童館】&#10;有形固定資産減価償却率平均値テキスト">
          <a:extLst>
            <a:ext uri="{FF2B5EF4-FFF2-40B4-BE49-F238E27FC236}">
              <a16:creationId xmlns:a16="http://schemas.microsoft.com/office/drawing/2014/main" id="{00000000-0008-0000-0F00-000029020000}"/>
            </a:ext>
          </a:extLst>
        </xdr:cNvPr>
        <xdr:cNvSpPr txBox="1"/>
      </xdr:nvSpPr>
      <xdr:spPr>
        <a:xfrm>
          <a:off x="14738350" y="13564235"/>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127000</xdr:rowOff>
    </xdr:from>
    <xdr:to>
      <xdr:col>85</xdr:col>
      <xdr:colOff>171450</xdr:colOff>
      <xdr:row>82</xdr:row>
      <xdr:rowOff>58420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4649450" y="137096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132715</xdr:rowOff>
    </xdr:from>
    <xdr:to>
      <xdr:col>81</xdr:col>
      <xdr:colOff>101600</xdr:colOff>
      <xdr:row>82</xdr:row>
      <xdr:rowOff>64135</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3887450" y="13715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135890</xdr:rowOff>
    </xdr:from>
    <xdr:to>
      <xdr:col>76</xdr:col>
      <xdr:colOff>165100</xdr:colOff>
      <xdr:row>82</xdr:row>
      <xdr:rowOff>67945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3093700" y="13718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116840</xdr:rowOff>
    </xdr:from>
    <xdr:to>
      <xdr:col>72</xdr:col>
      <xdr:colOff>38100</xdr:colOff>
      <xdr:row>82</xdr:row>
      <xdr:rowOff>48895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2299950" y="136994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112395</xdr:rowOff>
    </xdr:from>
    <xdr:to>
      <xdr:col>67</xdr:col>
      <xdr:colOff>101600</xdr:colOff>
      <xdr:row>82</xdr:row>
      <xdr:rowOff>43815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1487150" y="136950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09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095" cy="25209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7668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09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09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095" cy="25209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13665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27305</xdr:rowOff>
    </xdr:from>
    <xdr:to>
      <xdr:col>85</xdr:col>
      <xdr:colOff>171450</xdr:colOff>
      <xdr:row>85</xdr:row>
      <xdr:rowOff>127000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4649450" y="142805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5715</xdr:rowOff>
    </xdr:from>
    <xdr:ext cx="403225" cy="252730"/>
    <xdr:sp macro="" textlink="">
      <xdr:nvSpPr>
        <xdr:cNvPr id="565" name="【児童館】&#10;有形固定資産減価償却率該当値テキスト">
          <a:extLst>
            <a:ext uri="{FF2B5EF4-FFF2-40B4-BE49-F238E27FC236}">
              <a16:creationId xmlns:a16="http://schemas.microsoft.com/office/drawing/2014/main" id="{00000000-0008-0000-0F00-000035020000}"/>
            </a:ext>
          </a:extLst>
        </xdr:cNvPr>
        <xdr:cNvSpPr txBox="1"/>
      </xdr:nvSpPr>
      <xdr:spPr>
        <a:xfrm>
          <a:off x="14738350" y="1425892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147320</xdr:rowOff>
    </xdr:from>
    <xdr:to>
      <xdr:col>81</xdr:col>
      <xdr:colOff>101600</xdr:colOff>
      <xdr:row>85</xdr:row>
      <xdr:rowOff>78740</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3887450" y="14232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29210</xdr:rowOff>
    </xdr:from>
    <xdr:to>
      <xdr:col>85</xdr:col>
      <xdr:colOff>127000</xdr:colOff>
      <xdr:row>85</xdr:row>
      <xdr:rowOff>76835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3938250" y="1428242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107315</xdr:rowOff>
    </xdr:from>
    <xdr:to>
      <xdr:col>76</xdr:col>
      <xdr:colOff>165100</xdr:colOff>
      <xdr:row>85</xdr:row>
      <xdr:rowOff>39370</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3093700" y="14192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156845</xdr:rowOff>
    </xdr:from>
    <xdr:to>
      <xdr:col>81</xdr:col>
      <xdr:colOff>50800</xdr:colOff>
      <xdr:row>85</xdr:row>
      <xdr:rowOff>29210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3144500" y="14242415"/>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62230</xdr:rowOff>
    </xdr:from>
    <xdr:to>
      <xdr:col>72</xdr:col>
      <xdr:colOff>38100</xdr:colOff>
      <xdr:row>84</xdr:row>
      <xdr:rowOff>162560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2299950" y="1414780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84</xdr:row>
      <xdr:rowOff>112395</xdr:rowOff>
    </xdr:from>
    <xdr:to>
      <xdr:col>76</xdr:col>
      <xdr:colOff>114300</xdr:colOff>
      <xdr:row>84</xdr:row>
      <xdr:rowOff>156845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344400" y="14197965"/>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xdr:rowOff>
    </xdr:from>
    <xdr:to>
      <xdr:col>67</xdr:col>
      <xdr:colOff>101600</xdr:colOff>
      <xdr:row>84</xdr:row>
      <xdr:rowOff>114300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1487150" y="14100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64135</xdr:rowOff>
    </xdr:from>
    <xdr:to>
      <xdr:col>71</xdr:col>
      <xdr:colOff>171450</xdr:colOff>
      <xdr:row>84</xdr:row>
      <xdr:rowOff>112395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1537950" y="14149705"/>
          <a:ext cx="8064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80645</xdr:rowOff>
    </xdr:from>
    <xdr:ext cx="403225" cy="253365"/>
    <xdr:sp macro="" textlink="">
      <xdr:nvSpPr>
        <xdr:cNvPr id="574" name="n_1aveValue【児童館】&#10;有形固定資産減価償却率">
          <a:extLst>
            <a:ext uri="{FF2B5EF4-FFF2-40B4-BE49-F238E27FC236}">
              <a16:creationId xmlns:a16="http://schemas.microsoft.com/office/drawing/2014/main" id="{00000000-0008-0000-0F00-00003E020000}"/>
            </a:ext>
          </a:extLst>
        </xdr:cNvPr>
        <xdr:cNvSpPr txBox="1"/>
      </xdr:nvSpPr>
      <xdr:spPr>
        <a:xfrm>
          <a:off x="13742035" y="134956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84455</xdr:rowOff>
    </xdr:from>
    <xdr:ext cx="403225" cy="251460"/>
    <xdr:sp macro="" textlink="">
      <xdr:nvSpPr>
        <xdr:cNvPr id="575" name="n_2aveValue【児童館】&#10;有形固定資産減価償却率">
          <a:extLst>
            <a:ext uri="{FF2B5EF4-FFF2-40B4-BE49-F238E27FC236}">
              <a16:creationId xmlns:a16="http://schemas.microsoft.com/office/drawing/2014/main" id="{00000000-0008-0000-0F00-00003F020000}"/>
            </a:ext>
          </a:extLst>
        </xdr:cNvPr>
        <xdr:cNvSpPr txBox="1"/>
      </xdr:nvSpPr>
      <xdr:spPr>
        <a:xfrm>
          <a:off x="12960985" y="134994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64135</xdr:rowOff>
    </xdr:from>
    <xdr:ext cx="405130" cy="252730"/>
    <xdr:sp macro="" textlink="">
      <xdr:nvSpPr>
        <xdr:cNvPr id="576" name="n_3aveValue【児童館】&#10;有形固定資産減価償却率">
          <a:extLst>
            <a:ext uri="{FF2B5EF4-FFF2-40B4-BE49-F238E27FC236}">
              <a16:creationId xmlns:a16="http://schemas.microsoft.com/office/drawing/2014/main" id="{00000000-0008-0000-0F00-000040020000}"/>
            </a:ext>
          </a:extLst>
        </xdr:cNvPr>
        <xdr:cNvSpPr txBox="1"/>
      </xdr:nvSpPr>
      <xdr:spPr>
        <a:xfrm>
          <a:off x="12167235" y="1347914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60325</xdr:rowOff>
    </xdr:from>
    <xdr:ext cx="403225" cy="253365"/>
    <xdr:sp macro="" textlink="">
      <xdr:nvSpPr>
        <xdr:cNvPr id="577" name="n_4aveValue【児童館】&#10;有形固定資産減価償却率">
          <a:extLst>
            <a:ext uri="{FF2B5EF4-FFF2-40B4-BE49-F238E27FC236}">
              <a16:creationId xmlns:a16="http://schemas.microsoft.com/office/drawing/2014/main" id="{00000000-0008-0000-0F00-000041020000}"/>
            </a:ext>
          </a:extLst>
        </xdr:cNvPr>
        <xdr:cNvSpPr txBox="1"/>
      </xdr:nvSpPr>
      <xdr:spPr>
        <a:xfrm>
          <a:off x="11354435" y="1347533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70485</xdr:rowOff>
    </xdr:from>
    <xdr:ext cx="403225" cy="252095"/>
    <xdr:sp macro="" textlink="">
      <xdr:nvSpPr>
        <xdr:cNvPr id="578" name="n_1mainValue【児童館】&#10;有形固定資産減価償却率">
          <a:extLst>
            <a:ext uri="{FF2B5EF4-FFF2-40B4-BE49-F238E27FC236}">
              <a16:creationId xmlns:a16="http://schemas.microsoft.com/office/drawing/2014/main" id="{00000000-0008-0000-0F00-000042020000}"/>
            </a:ext>
          </a:extLst>
        </xdr:cNvPr>
        <xdr:cNvSpPr txBox="1"/>
      </xdr:nvSpPr>
      <xdr:spPr>
        <a:xfrm>
          <a:off x="13742035" y="1432369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30480</xdr:rowOff>
    </xdr:from>
    <xdr:ext cx="403225" cy="251460"/>
    <xdr:sp macro="" textlink="">
      <xdr:nvSpPr>
        <xdr:cNvPr id="579" name="n_2mainValue【児童館】&#10;有形固定資産減価償却率">
          <a:extLst>
            <a:ext uri="{FF2B5EF4-FFF2-40B4-BE49-F238E27FC236}">
              <a16:creationId xmlns:a16="http://schemas.microsoft.com/office/drawing/2014/main" id="{00000000-0008-0000-0F00-000043020000}"/>
            </a:ext>
          </a:extLst>
        </xdr:cNvPr>
        <xdr:cNvSpPr txBox="1"/>
      </xdr:nvSpPr>
      <xdr:spPr>
        <a:xfrm>
          <a:off x="12960985" y="142836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153035</xdr:rowOff>
    </xdr:from>
    <xdr:ext cx="405130" cy="252730"/>
    <xdr:sp macro="" textlink="">
      <xdr:nvSpPr>
        <xdr:cNvPr id="580" name="n_3mainValue【児童館】&#10;有形固定資産減価償却率">
          <a:extLst>
            <a:ext uri="{FF2B5EF4-FFF2-40B4-BE49-F238E27FC236}">
              <a16:creationId xmlns:a16="http://schemas.microsoft.com/office/drawing/2014/main" id="{00000000-0008-0000-0F00-000044020000}"/>
            </a:ext>
          </a:extLst>
        </xdr:cNvPr>
        <xdr:cNvSpPr txBox="1"/>
      </xdr:nvSpPr>
      <xdr:spPr>
        <a:xfrm>
          <a:off x="12167235" y="1423860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106045</xdr:rowOff>
    </xdr:from>
    <xdr:ext cx="403225" cy="252095"/>
    <xdr:sp macro="" textlink="">
      <xdr:nvSpPr>
        <xdr:cNvPr id="581" name="n_4mainValue【児童館】&#10;有形固定資産減価償却率">
          <a:extLst>
            <a:ext uri="{FF2B5EF4-FFF2-40B4-BE49-F238E27FC236}">
              <a16:creationId xmlns:a16="http://schemas.microsoft.com/office/drawing/2014/main" id="{00000000-0008-0000-0F00-000045020000}"/>
            </a:ext>
          </a:extLst>
        </xdr:cNvPr>
        <xdr:cNvSpPr txBox="1"/>
      </xdr:nvSpPr>
      <xdr:spPr>
        <a:xfrm>
          <a:off x="11354435" y="1419161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7980" cy="21907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44015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5455" cy="25209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048990" y="1431925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5455" cy="25209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6048990" y="1387221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209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6048990" y="1342517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5455" cy="25209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6048990" y="1297813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5455" cy="25209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6048990" y="12531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602" name="【児童館】&#10;一人当たり面積グラフ枠">
          <a:extLst>
            <a:ext uri="{FF2B5EF4-FFF2-40B4-BE49-F238E27FC236}">
              <a16:creationId xmlns:a16="http://schemas.microsoft.com/office/drawing/2014/main" id="{00000000-0008-0000-0F00-00005A020000}"/>
            </a:ext>
          </a:extLst>
        </xdr:cNvPr>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48895</xdr:rowOff>
    </xdr:from>
    <xdr:to>
      <xdr:col>116</xdr:col>
      <xdr:colOff>62865</xdr:colOff>
      <xdr:row>86</xdr:row>
      <xdr:rowOff>23495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9951065" y="13296265"/>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27305</xdr:rowOff>
    </xdr:from>
    <xdr:ext cx="467995" cy="253365"/>
    <xdr:sp macro="" textlink="">
      <xdr:nvSpPr>
        <xdr:cNvPr id="604" name="【児童館】&#10;一人当たり面積最小値テキスト">
          <a:extLst>
            <a:ext uri="{FF2B5EF4-FFF2-40B4-BE49-F238E27FC236}">
              <a16:creationId xmlns:a16="http://schemas.microsoft.com/office/drawing/2014/main" id="{00000000-0008-0000-0F00-00005C020000}"/>
            </a:ext>
          </a:extLst>
        </xdr:cNvPr>
        <xdr:cNvSpPr txBox="1"/>
      </xdr:nvSpPr>
      <xdr:spPr>
        <a:xfrm>
          <a:off x="19989800" y="144481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23495</xdr:rowOff>
    </xdr:from>
    <xdr:to>
      <xdr:col>116</xdr:col>
      <xdr:colOff>152400</xdr:colOff>
      <xdr:row>86</xdr:row>
      <xdr:rowOff>23495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9881850" y="14444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163830</xdr:rowOff>
    </xdr:from>
    <xdr:ext cx="467995" cy="251460"/>
    <xdr:sp macro="" textlink="">
      <xdr:nvSpPr>
        <xdr:cNvPr id="606" name="【児童館】&#10;一人当たり面積最大値テキスト">
          <a:extLst>
            <a:ext uri="{FF2B5EF4-FFF2-40B4-BE49-F238E27FC236}">
              <a16:creationId xmlns:a16="http://schemas.microsoft.com/office/drawing/2014/main" id="{00000000-0008-0000-0F00-00005E020000}"/>
            </a:ext>
          </a:extLst>
        </xdr:cNvPr>
        <xdr:cNvSpPr txBox="1"/>
      </xdr:nvSpPr>
      <xdr:spPr>
        <a:xfrm>
          <a:off x="19989800" y="1307592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48895</xdr:rowOff>
    </xdr:from>
    <xdr:to>
      <xdr:col>116</xdr:col>
      <xdr:colOff>152400</xdr:colOff>
      <xdr:row>79</xdr:row>
      <xdr:rowOff>48895</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9881850" y="13296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131445</xdr:rowOff>
    </xdr:from>
    <xdr:ext cx="467995" cy="252730"/>
    <xdr:sp macro="" textlink="">
      <xdr:nvSpPr>
        <xdr:cNvPr id="608" name="【児童館】&#10;一人当たり面積平均値テキスト">
          <a:extLst>
            <a:ext uri="{FF2B5EF4-FFF2-40B4-BE49-F238E27FC236}">
              <a16:creationId xmlns:a16="http://schemas.microsoft.com/office/drawing/2014/main" id="{00000000-0008-0000-0F00-000060020000}"/>
            </a:ext>
          </a:extLst>
        </xdr:cNvPr>
        <xdr:cNvSpPr txBox="1"/>
      </xdr:nvSpPr>
      <xdr:spPr>
        <a:xfrm>
          <a:off x="19989800" y="14217015"/>
          <a:ext cx="4679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152400</xdr:rowOff>
    </xdr:from>
    <xdr:to>
      <xdr:col>116</xdr:col>
      <xdr:colOff>114300</xdr:colOff>
      <xdr:row>85</xdr:row>
      <xdr:rowOff>84455</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9900900" y="142379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140335</xdr:rowOff>
    </xdr:from>
    <xdr:to>
      <xdr:col>112</xdr:col>
      <xdr:colOff>38100</xdr:colOff>
      <xdr:row>85</xdr:row>
      <xdr:rowOff>71755</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157950" y="142259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144145</xdr:rowOff>
    </xdr:from>
    <xdr:to>
      <xdr:col>107</xdr:col>
      <xdr:colOff>101600</xdr:colOff>
      <xdr:row>85</xdr:row>
      <xdr:rowOff>75565</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345150" y="14229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140335</xdr:rowOff>
    </xdr:from>
    <xdr:to>
      <xdr:col>102</xdr:col>
      <xdr:colOff>165100</xdr:colOff>
      <xdr:row>85</xdr:row>
      <xdr:rowOff>71755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7551400" y="14225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162560</xdr:rowOff>
    </xdr:from>
    <xdr:to>
      <xdr:col>98</xdr:col>
      <xdr:colOff>38100</xdr:colOff>
      <xdr:row>85</xdr:row>
      <xdr:rowOff>93980</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6757650" y="142481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09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09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095" cy="25209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2245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09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09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104140</xdr:rowOff>
    </xdr:from>
    <xdr:to>
      <xdr:col>116</xdr:col>
      <xdr:colOff>114300</xdr:colOff>
      <xdr:row>85</xdr:row>
      <xdr:rowOff>35560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9900900" y="14189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126365</xdr:rowOff>
    </xdr:from>
    <xdr:ext cx="467995" cy="252095"/>
    <xdr:sp macro="" textlink="">
      <xdr:nvSpPr>
        <xdr:cNvPr id="620" name="【児童館】&#10;一人当たり面積該当値テキスト">
          <a:extLst>
            <a:ext uri="{FF2B5EF4-FFF2-40B4-BE49-F238E27FC236}">
              <a16:creationId xmlns:a16="http://schemas.microsoft.com/office/drawing/2014/main" id="{00000000-0008-0000-0F00-00006C020000}"/>
            </a:ext>
          </a:extLst>
        </xdr:cNvPr>
        <xdr:cNvSpPr txBox="1"/>
      </xdr:nvSpPr>
      <xdr:spPr>
        <a:xfrm>
          <a:off x="19989800" y="14044295"/>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107950</xdr:rowOff>
    </xdr:from>
    <xdr:to>
      <xdr:col>112</xdr:col>
      <xdr:colOff>38100</xdr:colOff>
      <xdr:row>85</xdr:row>
      <xdr:rowOff>39370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9157950" y="141935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84</xdr:row>
      <xdr:rowOff>153035</xdr:rowOff>
    </xdr:from>
    <xdr:to>
      <xdr:col>116</xdr:col>
      <xdr:colOff>63500</xdr:colOff>
      <xdr:row>84</xdr:row>
      <xdr:rowOff>157480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19202400" y="1423860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62865</xdr:rowOff>
    </xdr:from>
    <xdr:to>
      <xdr:col>107</xdr:col>
      <xdr:colOff>101600</xdr:colOff>
      <xdr:row>84</xdr:row>
      <xdr:rowOff>162560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8345150" y="14148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113030</xdr:rowOff>
    </xdr:from>
    <xdr:to>
      <xdr:col>111</xdr:col>
      <xdr:colOff>171450</xdr:colOff>
      <xdr:row>84</xdr:row>
      <xdr:rowOff>157480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395950" y="14198600"/>
          <a:ext cx="8064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62865</xdr:rowOff>
    </xdr:from>
    <xdr:to>
      <xdr:col>102</xdr:col>
      <xdr:colOff>165100</xdr:colOff>
      <xdr:row>84</xdr:row>
      <xdr:rowOff>162560</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7551400" y="14148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113030</xdr:rowOff>
    </xdr:from>
    <xdr:to>
      <xdr:col>107</xdr:col>
      <xdr:colOff>50800</xdr:colOff>
      <xdr:row>84</xdr:row>
      <xdr:rowOff>113030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7602200" y="141986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68580</xdr:rowOff>
    </xdr:from>
    <xdr:to>
      <xdr:col>98</xdr:col>
      <xdr:colOff>38100</xdr:colOff>
      <xdr:row>84</xdr:row>
      <xdr:rowOff>167640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6757650" y="141541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84</xdr:row>
      <xdr:rowOff>113030</xdr:rowOff>
    </xdr:from>
    <xdr:to>
      <xdr:col>102</xdr:col>
      <xdr:colOff>114300</xdr:colOff>
      <xdr:row>84</xdr:row>
      <xdr:rowOff>117475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802100" y="1419860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62230</xdr:rowOff>
    </xdr:from>
    <xdr:ext cx="469900" cy="252730"/>
    <xdr:sp macro="" textlink="">
      <xdr:nvSpPr>
        <xdr:cNvPr id="629" name="n_1aveValue【児童館】&#10;一人当たり面積">
          <a:extLst>
            <a:ext uri="{FF2B5EF4-FFF2-40B4-BE49-F238E27FC236}">
              <a16:creationId xmlns:a16="http://schemas.microsoft.com/office/drawing/2014/main" id="{00000000-0008-0000-0F00-000075020000}"/>
            </a:ext>
          </a:extLst>
        </xdr:cNvPr>
        <xdr:cNvSpPr txBox="1"/>
      </xdr:nvSpPr>
      <xdr:spPr>
        <a:xfrm>
          <a:off x="18980150" y="143154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67310</xdr:rowOff>
    </xdr:from>
    <xdr:ext cx="469900" cy="252095"/>
    <xdr:sp macro="" textlink="">
      <xdr:nvSpPr>
        <xdr:cNvPr id="630" name="n_2aveValue【児童館】&#10;一人当たり面積">
          <a:extLst>
            <a:ext uri="{FF2B5EF4-FFF2-40B4-BE49-F238E27FC236}">
              <a16:creationId xmlns:a16="http://schemas.microsoft.com/office/drawing/2014/main" id="{00000000-0008-0000-0F00-000076020000}"/>
            </a:ext>
          </a:extLst>
        </xdr:cNvPr>
        <xdr:cNvSpPr txBox="1"/>
      </xdr:nvSpPr>
      <xdr:spPr>
        <a:xfrm>
          <a:off x="18180050" y="143205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62230</xdr:rowOff>
    </xdr:from>
    <xdr:ext cx="469900" cy="252730"/>
    <xdr:sp macro="" textlink="">
      <xdr:nvSpPr>
        <xdr:cNvPr id="631" name="n_3aveValue【児童館】&#10;一人当たり面積">
          <a:extLst>
            <a:ext uri="{FF2B5EF4-FFF2-40B4-BE49-F238E27FC236}">
              <a16:creationId xmlns:a16="http://schemas.microsoft.com/office/drawing/2014/main" id="{00000000-0008-0000-0F00-000077020000}"/>
            </a:ext>
          </a:extLst>
        </xdr:cNvPr>
        <xdr:cNvSpPr txBox="1"/>
      </xdr:nvSpPr>
      <xdr:spPr>
        <a:xfrm>
          <a:off x="17386300" y="143154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85090</xdr:rowOff>
    </xdr:from>
    <xdr:ext cx="469900" cy="251460"/>
    <xdr:sp macro="" textlink="">
      <xdr:nvSpPr>
        <xdr:cNvPr id="632" name="n_4aveValue【児童館】&#10;一人当たり面積">
          <a:extLst>
            <a:ext uri="{FF2B5EF4-FFF2-40B4-BE49-F238E27FC236}">
              <a16:creationId xmlns:a16="http://schemas.microsoft.com/office/drawing/2014/main" id="{00000000-0008-0000-0F00-000078020000}"/>
            </a:ext>
          </a:extLst>
        </xdr:cNvPr>
        <xdr:cNvSpPr txBox="1"/>
      </xdr:nvSpPr>
      <xdr:spPr>
        <a:xfrm>
          <a:off x="16592550" y="143383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55880</xdr:rowOff>
    </xdr:from>
    <xdr:ext cx="469900" cy="253365"/>
    <xdr:sp macro="" textlink="">
      <xdr:nvSpPr>
        <xdr:cNvPr id="633" name="n_1mainValue【児童館】&#10;一人当たり面積">
          <a:extLst>
            <a:ext uri="{FF2B5EF4-FFF2-40B4-BE49-F238E27FC236}">
              <a16:creationId xmlns:a16="http://schemas.microsoft.com/office/drawing/2014/main" id="{00000000-0008-0000-0F00-000079020000}"/>
            </a:ext>
          </a:extLst>
        </xdr:cNvPr>
        <xdr:cNvSpPr txBox="1"/>
      </xdr:nvSpPr>
      <xdr:spPr>
        <a:xfrm>
          <a:off x="18980150" y="13973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11430</xdr:rowOff>
    </xdr:from>
    <xdr:ext cx="469900" cy="252095"/>
    <xdr:sp macro="" textlink="">
      <xdr:nvSpPr>
        <xdr:cNvPr id="634" name="n_2mainValue【児童館】&#10;一人当たり面積">
          <a:extLst>
            <a:ext uri="{FF2B5EF4-FFF2-40B4-BE49-F238E27FC236}">
              <a16:creationId xmlns:a16="http://schemas.microsoft.com/office/drawing/2014/main" id="{00000000-0008-0000-0F00-00007A020000}"/>
            </a:ext>
          </a:extLst>
        </xdr:cNvPr>
        <xdr:cNvSpPr txBox="1"/>
      </xdr:nvSpPr>
      <xdr:spPr>
        <a:xfrm>
          <a:off x="18180050" y="139293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11430</xdr:rowOff>
    </xdr:from>
    <xdr:ext cx="469900" cy="252095"/>
    <xdr:sp macro="" textlink="">
      <xdr:nvSpPr>
        <xdr:cNvPr id="635" name="n_3mainValue【児童館】&#10;一人当たり面積">
          <a:extLst>
            <a:ext uri="{FF2B5EF4-FFF2-40B4-BE49-F238E27FC236}">
              <a16:creationId xmlns:a16="http://schemas.microsoft.com/office/drawing/2014/main" id="{00000000-0008-0000-0F00-00007B020000}"/>
            </a:ext>
          </a:extLst>
        </xdr:cNvPr>
        <xdr:cNvSpPr txBox="1"/>
      </xdr:nvSpPr>
      <xdr:spPr>
        <a:xfrm>
          <a:off x="17386300" y="139293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16510</xdr:rowOff>
    </xdr:from>
    <xdr:ext cx="469900" cy="252095"/>
    <xdr:sp macro="" textlink="">
      <xdr:nvSpPr>
        <xdr:cNvPr id="636" name="n_4mainValue【児童館】&#10;一人当たり面積">
          <a:extLst>
            <a:ext uri="{FF2B5EF4-FFF2-40B4-BE49-F238E27FC236}">
              <a16:creationId xmlns:a16="http://schemas.microsoft.com/office/drawing/2014/main" id="{00000000-0008-0000-0F00-00007C020000}"/>
            </a:ext>
          </a:extLst>
        </xdr:cNvPr>
        <xdr:cNvSpPr txBox="1"/>
      </xdr:nvSpPr>
      <xdr:spPr>
        <a:xfrm>
          <a:off x="16592550" y="139344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0797540" y="1856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0797540" y="18183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1320" cy="25717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0842625" y="178028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1320" cy="259080"/>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0842625" y="17421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1320" cy="259080"/>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0842625" y="17040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1320" cy="25717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0842625" y="166598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9090" cy="25908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F00-00009402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14699615" y="1679702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137160</xdr:rowOff>
    </xdr:from>
    <xdr:ext cx="403225" cy="259080"/>
    <xdr:sp macro="" textlink="">
      <xdr:nvSpPr>
        <xdr:cNvPr id="662" name="【公民館】&#10;有形固定資産減価償却率最小値テキスト">
          <a:extLst>
            <a:ext uri="{FF2B5EF4-FFF2-40B4-BE49-F238E27FC236}">
              <a16:creationId xmlns:a16="http://schemas.microsoft.com/office/drawing/2014/main" id="{00000000-0008-0000-0F00-000096020000}"/>
            </a:ext>
          </a:extLst>
        </xdr:cNvPr>
        <xdr:cNvSpPr txBox="1"/>
      </xdr:nvSpPr>
      <xdr:spPr>
        <a:xfrm>
          <a:off x="14738350" y="18310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4611350" y="18307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3225" cy="257175"/>
    <xdr:sp macro="" textlink="">
      <xdr:nvSpPr>
        <xdr:cNvPr id="664" name="【公民館】&#10;有形固定資産減価償却率最大値テキスト">
          <a:extLst>
            <a:ext uri="{FF2B5EF4-FFF2-40B4-BE49-F238E27FC236}">
              <a16:creationId xmlns:a16="http://schemas.microsoft.com/office/drawing/2014/main" id="{00000000-0008-0000-0F00-000098020000}"/>
            </a:ext>
          </a:extLst>
        </xdr:cNvPr>
        <xdr:cNvSpPr txBox="1"/>
      </xdr:nvSpPr>
      <xdr:spPr>
        <a:xfrm>
          <a:off x="14738350" y="16571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4611350" y="16797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125730</xdr:rowOff>
    </xdr:from>
    <xdr:ext cx="403225" cy="259080"/>
    <xdr:sp macro="" textlink="">
      <xdr:nvSpPr>
        <xdr:cNvPr id="666" name="【公民館】&#10;有形固定資産減価償却率平均値テキスト">
          <a:extLst>
            <a:ext uri="{FF2B5EF4-FFF2-40B4-BE49-F238E27FC236}">
              <a16:creationId xmlns:a16="http://schemas.microsoft.com/office/drawing/2014/main" id="{00000000-0008-0000-0F00-00009A020000}"/>
            </a:ext>
          </a:extLst>
        </xdr:cNvPr>
        <xdr:cNvSpPr txBox="1"/>
      </xdr:nvSpPr>
      <xdr:spPr>
        <a:xfrm>
          <a:off x="14738350" y="1761363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147320</xdr:rowOff>
    </xdr:from>
    <xdr:to>
      <xdr:col>85</xdr:col>
      <xdr:colOff>171450</xdr:colOff>
      <xdr:row>105</xdr:row>
      <xdr:rowOff>77470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4649450" y="17635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388745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3093700" y="1758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2299950" y="175837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57785</xdr:rowOff>
    </xdr:from>
    <xdr:to>
      <xdr:col>67</xdr:col>
      <xdr:colOff>101600</xdr:colOff>
      <xdr:row>104</xdr:row>
      <xdr:rowOff>159385</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148715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095" cy="259080"/>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3766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095" cy="259080"/>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1366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23495</xdr:rowOff>
    </xdr:from>
    <xdr:to>
      <xdr:col>85</xdr:col>
      <xdr:colOff>171450</xdr:colOff>
      <xdr:row>104</xdr:row>
      <xdr:rowOff>125095</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4649450" y="175113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46355</xdr:rowOff>
    </xdr:from>
    <xdr:ext cx="403225" cy="259080"/>
    <xdr:sp macro="" textlink="">
      <xdr:nvSpPr>
        <xdr:cNvPr id="678" name="【公民館】&#10;有形固定資産減価償却率該当値テキスト">
          <a:extLst>
            <a:ext uri="{FF2B5EF4-FFF2-40B4-BE49-F238E27FC236}">
              <a16:creationId xmlns:a16="http://schemas.microsoft.com/office/drawing/2014/main" id="{00000000-0008-0000-0F00-0000A6020000}"/>
            </a:ext>
          </a:extLst>
        </xdr:cNvPr>
        <xdr:cNvSpPr txBox="1"/>
      </xdr:nvSpPr>
      <xdr:spPr>
        <a:xfrm>
          <a:off x="14738350" y="17362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160655</xdr:rowOff>
    </xdr:from>
    <xdr:to>
      <xdr:col>81</xdr:col>
      <xdr:colOff>101600</xdr:colOff>
      <xdr:row>104</xdr:row>
      <xdr:rowOff>90805</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388745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40640</xdr:rowOff>
    </xdr:from>
    <xdr:to>
      <xdr:col>85</xdr:col>
      <xdr:colOff>127000</xdr:colOff>
      <xdr:row>104</xdr:row>
      <xdr:rowOff>74930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3938250" y="1752854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116840</xdr:rowOff>
    </xdr:from>
    <xdr:to>
      <xdr:col>76</xdr:col>
      <xdr:colOff>165100</xdr:colOff>
      <xdr:row>104</xdr:row>
      <xdr:rowOff>46990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3093700" y="174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167640</xdr:rowOff>
    </xdr:from>
    <xdr:to>
      <xdr:col>81</xdr:col>
      <xdr:colOff>50800</xdr:colOff>
      <xdr:row>104</xdr:row>
      <xdr:rowOff>40640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3144500" y="17484090"/>
          <a:ext cx="7937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80645</xdr:rowOff>
    </xdr:from>
    <xdr:to>
      <xdr:col>72</xdr:col>
      <xdr:colOff>38100</xdr:colOff>
      <xdr:row>104</xdr:row>
      <xdr:rowOff>10795</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2299950" y="17397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103</xdr:row>
      <xdr:rowOff>132080</xdr:rowOff>
    </xdr:from>
    <xdr:to>
      <xdr:col>76</xdr:col>
      <xdr:colOff>114300</xdr:colOff>
      <xdr:row>103</xdr:row>
      <xdr:rowOff>167640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344400" y="17448530"/>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148715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171450</xdr:colOff>
      <xdr:row>103</xdr:row>
      <xdr:rowOff>132080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1537950" y="17381220"/>
          <a:ext cx="8064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60960</xdr:rowOff>
    </xdr:from>
    <xdr:ext cx="403225" cy="259080"/>
    <xdr:sp macro="" textlink="">
      <xdr:nvSpPr>
        <xdr:cNvPr id="687" name="n_1aveValue【公民館】&#10;有形固定資産減価償却率">
          <a:extLst>
            <a:ext uri="{FF2B5EF4-FFF2-40B4-BE49-F238E27FC236}">
              <a16:creationId xmlns:a16="http://schemas.microsoft.com/office/drawing/2014/main" id="{00000000-0008-0000-0F00-0000AF020000}"/>
            </a:ext>
          </a:extLst>
        </xdr:cNvPr>
        <xdr:cNvSpPr txBox="1"/>
      </xdr:nvSpPr>
      <xdr:spPr>
        <a:xfrm>
          <a:off x="13742035" y="17720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19050</xdr:rowOff>
    </xdr:from>
    <xdr:ext cx="403225" cy="257175"/>
    <xdr:sp macro="" textlink="">
      <xdr:nvSpPr>
        <xdr:cNvPr id="688" name="n_2aveValue【公民館】&#10;有形固定資産減価償却率">
          <a:extLst>
            <a:ext uri="{FF2B5EF4-FFF2-40B4-BE49-F238E27FC236}">
              <a16:creationId xmlns:a16="http://schemas.microsoft.com/office/drawing/2014/main" id="{00000000-0008-0000-0F00-0000B0020000}"/>
            </a:ext>
          </a:extLst>
        </xdr:cNvPr>
        <xdr:cNvSpPr txBox="1"/>
      </xdr:nvSpPr>
      <xdr:spPr>
        <a:xfrm>
          <a:off x="12960985" y="176784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17780</xdr:rowOff>
    </xdr:from>
    <xdr:ext cx="405130" cy="257175"/>
    <xdr:sp macro="" textlink="">
      <xdr:nvSpPr>
        <xdr:cNvPr id="689" name="n_3aveValue【公民館】&#10;有形固定資産減価償却率">
          <a:extLst>
            <a:ext uri="{FF2B5EF4-FFF2-40B4-BE49-F238E27FC236}">
              <a16:creationId xmlns:a16="http://schemas.microsoft.com/office/drawing/2014/main" id="{00000000-0008-0000-0F00-0000B1020000}"/>
            </a:ext>
          </a:extLst>
        </xdr:cNvPr>
        <xdr:cNvSpPr txBox="1"/>
      </xdr:nvSpPr>
      <xdr:spPr>
        <a:xfrm>
          <a:off x="12167235" y="17677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150495</xdr:rowOff>
    </xdr:from>
    <xdr:ext cx="403225" cy="259080"/>
    <xdr:sp macro="" textlink="">
      <xdr:nvSpPr>
        <xdr:cNvPr id="690" name="n_4aveValue【公民館】&#10;有形固定資産減価償却率">
          <a:extLst>
            <a:ext uri="{FF2B5EF4-FFF2-40B4-BE49-F238E27FC236}">
              <a16:creationId xmlns:a16="http://schemas.microsoft.com/office/drawing/2014/main" id="{00000000-0008-0000-0F00-0000B2020000}"/>
            </a:ext>
          </a:extLst>
        </xdr:cNvPr>
        <xdr:cNvSpPr txBox="1"/>
      </xdr:nvSpPr>
      <xdr:spPr>
        <a:xfrm>
          <a:off x="11354435" y="17638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107315</xdr:rowOff>
    </xdr:from>
    <xdr:ext cx="403225" cy="259080"/>
    <xdr:sp macro="" textlink="">
      <xdr:nvSpPr>
        <xdr:cNvPr id="691" name="n_1mainValue【公民館】&#10;有形固定資産減価償却率">
          <a:extLst>
            <a:ext uri="{FF2B5EF4-FFF2-40B4-BE49-F238E27FC236}">
              <a16:creationId xmlns:a16="http://schemas.microsoft.com/office/drawing/2014/main" id="{00000000-0008-0000-0F00-0000B3020000}"/>
            </a:ext>
          </a:extLst>
        </xdr:cNvPr>
        <xdr:cNvSpPr txBox="1"/>
      </xdr:nvSpPr>
      <xdr:spPr>
        <a:xfrm>
          <a:off x="13742035" y="17252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63500</xdr:rowOff>
    </xdr:from>
    <xdr:ext cx="403225" cy="257175"/>
    <xdr:sp macro="" textlink="">
      <xdr:nvSpPr>
        <xdr:cNvPr id="692" name="n_2mainValue【公民館】&#10;有形固定資産減価償却率">
          <a:extLst>
            <a:ext uri="{FF2B5EF4-FFF2-40B4-BE49-F238E27FC236}">
              <a16:creationId xmlns:a16="http://schemas.microsoft.com/office/drawing/2014/main" id="{00000000-0008-0000-0F00-0000B4020000}"/>
            </a:ext>
          </a:extLst>
        </xdr:cNvPr>
        <xdr:cNvSpPr txBox="1"/>
      </xdr:nvSpPr>
      <xdr:spPr>
        <a:xfrm>
          <a:off x="12960985" y="17208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27305</xdr:rowOff>
    </xdr:from>
    <xdr:ext cx="405130" cy="259080"/>
    <xdr:sp macro="" textlink="">
      <xdr:nvSpPr>
        <xdr:cNvPr id="693" name="n_3mainValue【公民館】&#10;有形固定資産減価償却率">
          <a:extLst>
            <a:ext uri="{FF2B5EF4-FFF2-40B4-BE49-F238E27FC236}">
              <a16:creationId xmlns:a16="http://schemas.microsoft.com/office/drawing/2014/main" id="{00000000-0008-0000-0F00-0000B5020000}"/>
            </a:ext>
          </a:extLst>
        </xdr:cNvPr>
        <xdr:cNvSpPr txBox="1"/>
      </xdr:nvSpPr>
      <xdr:spPr>
        <a:xfrm>
          <a:off x="12167235" y="17172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132080</xdr:rowOff>
    </xdr:from>
    <xdr:ext cx="403225" cy="257175"/>
    <xdr:sp macro="" textlink="">
      <xdr:nvSpPr>
        <xdr:cNvPr id="694" name="n_4mainValue【公民館】&#10;有形固定資産減価償却率">
          <a:extLst>
            <a:ext uri="{FF2B5EF4-FFF2-40B4-BE49-F238E27FC236}">
              <a16:creationId xmlns:a16="http://schemas.microsoft.com/office/drawing/2014/main" id="{00000000-0008-0000-0F00-0000B6020000}"/>
            </a:ext>
          </a:extLst>
        </xdr:cNvPr>
        <xdr:cNvSpPr txBox="1"/>
      </xdr:nvSpPr>
      <xdr:spPr>
        <a:xfrm>
          <a:off x="11354435" y="171056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6440150" y="162306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459200" y="18249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048990" y="18107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6459200" y="17792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048990" y="17650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604899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459200" y="16878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6048990" y="16736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6048990" y="16278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F00-0000CB02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108</xdr:row>
      <xdr:rowOff>46355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9951065" y="1688084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50165</xdr:rowOff>
    </xdr:from>
    <xdr:ext cx="467995" cy="259080"/>
    <xdr:sp macro="" textlink="">
      <xdr:nvSpPr>
        <xdr:cNvPr id="717" name="【公民館】&#10;一人当たり面積最小値テキスト">
          <a:extLst>
            <a:ext uri="{FF2B5EF4-FFF2-40B4-BE49-F238E27FC236}">
              <a16:creationId xmlns:a16="http://schemas.microsoft.com/office/drawing/2014/main" id="{00000000-0008-0000-0F00-0000CD020000}"/>
            </a:ext>
          </a:extLst>
        </xdr:cNvPr>
        <xdr:cNvSpPr txBox="1"/>
      </xdr:nvSpPr>
      <xdr:spPr>
        <a:xfrm>
          <a:off x="19989800" y="18223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46355</xdr:rowOff>
    </xdr:from>
    <xdr:to>
      <xdr:col>116</xdr:col>
      <xdr:colOff>152400</xdr:colOff>
      <xdr:row>108</xdr:row>
      <xdr:rowOff>46355</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9881850" y="18220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7995" cy="259080"/>
    <xdr:sp macro="" textlink="">
      <xdr:nvSpPr>
        <xdr:cNvPr id="719" name="【公民館】&#10;一人当たり面積最大値テキスト">
          <a:extLst>
            <a:ext uri="{FF2B5EF4-FFF2-40B4-BE49-F238E27FC236}">
              <a16:creationId xmlns:a16="http://schemas.microsoft.com/office/drawing/2014/main" id="{00000000-0008-0000-0F00-0000CF020000}"/>
            </a:ext>
          </a:extLst>
        </xdr:cNvPr>
        <xdr:cNvSpPr txBox="1"/>
      </xdr:nvSpPr>
      <xdr:spPr>
        <a:xfrm>
          <a:off x="19989800" y="166560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9881850" y="16880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111125</xdr:rowOff>
    </xdr:from>
    <xdr:ext cx="467995" cy="257175"/>
    <xdr:sp macro="" textlink="">
      <xdr:nvSpPr>
        <xdr:cNvPr id="721" name="【公民館】&#10;一人当たり面積平均値テキスト">
          <a:extLst>
            <a:ext uri="{FF2B5EF4-FFF2-40B4-BE49-F238E27FC236}">
              <a16:creationId xmlns:a16="http://schemas.microsoft.com/office/drawing/2014/main" id="{00000000-0008-0000-0F00-0000D1020000}"/>
            </a:ext>
          </a:extLst>
        </xdr:cNvPr>
        <xdr:cNvSpPr txBox="1"/>
      </xdr:nvSpPr>
      <xdr:spPr>
        <a:xfrm>
          <a:off x="19989800" y="1777047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9900900" y="1779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102870</xdr:rowOff>
    </xdr:from>
    <xdr:to>
      <xdr:col>112</xdr:col>
      <xdr:colOff>38100</xdr:colOff>
      <xdr:row>106</xdr:row>
      <xdr:rowOff>33020</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157950" y="17762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100965</xdr:rowOff>
    </xdr:from>
    <xdr:to>
      <xdr:col>107</xdr:col>
      <xdr:colOff>101600</xdr:colOff>
      <xdr:row>106</xdr:row>
      <xdr:rowOff>31115</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34515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75514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6757650" y="17778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095" cy="259080"/>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224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39370</xdr:rowOff>
    </xdr:from>
    <xdr:to>
      <xdr:col>116</xdr:col>
      <xdr:colOff>114300</xdr:colOff>
      <xdr:row>105</xdr:row>
      <xdr:rowOff>140970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99009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62230</xdr:rowOff>
    </xdr:from>
    <xdr:ext cx="467995" cy="259080"/>
    <xdr:sp macro="" textlink="">
      <xdr:nvSpPr>
        <xdr:cNvPr id="733" name="【公民館】&#10;一人当たり面積該当値テキスト">
          <a:extLst>
            <a:ext uri="{FF2B5EF4-FFF2-40B4-BE49-F238E27FC236}">
              <a16:creationId xmlns:a16="http://schemas.microsoft.com/office/drawing/2014/main" id="{00000000-0008-0000-0F00-0000DD020000}"/>
            </a:ext>
          </a:extLst>
        </xdr:cNvPr>
        <xdr:cNvSpPr txBox="1"/>
      </xdr:nvSpPr>
      <xdr:spPr>
        <a:xfrm>
          <a:off x="19989800" y="17550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22860</xdr:rowOff>
    </xdr:from>
    <xdr:to>
      <xdr:col>112</xdr:col>
      <xdr:colOff>38100</xdr:colOff>
      <xdr:row>105</xdr:row>
      <xdr:rowOff>124460</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9157950" y="17682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105</xdr:row>
      <xdr:rowOff>73660</xdr:rowOff>
    </xdr:from>
    <xdr:to>
      <xdr:col>116</xdr:col>
      <xdr:colOff>63500</xdr:colOff>
      <xdr:row>105</xdr:row>
      <xdr:rowOff>90170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9202400" y="17733010"/>
          <a:ext cx="749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57150</xdr:rowOff>
    </xdr:from>
    <xdr:to>
      <xdr:col>107</xdr:col>
      <xdr:colOff>101600</xdr:colOff>
      <xdr:row>105</xdr:row>
      <xdr:rowOff>158750</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834515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73660</xdr:rowOff>
    </xdr:from>
    <xdr:to>
      <xdr:col>111</xdr:col>
      <xdr:colOff>171450</xdr:colOff>
      <xdr:row>105</xdr:row>
      <xdr:rowOff>107950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8395950" y="1773301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64135</xdr:rowOff>
    </xdr:from>
    <xdr:to>
      <xdr:col>102</xdr:col>
      <xdr:colOff>165100</xdr:colOff>
      <xdr:row>105</xdr:row>
      <xdr:rowOff>166370</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7551400" y="1772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107950</xdr:rowOff>
    </xdr:from>
    <xdr:to>
      <xdr:col>107</xdr:col>
      <xdr:colOff>50800</xdr:colOff>
      <xdr:row>105</xdr:row>
      <xdr:rowOff>114935</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7602200" y="1776730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6757650" y="17778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105</xdr:row>
      <xdr:rowOff>114935</xdr:rowOff>
    </xdr:from>
    <xdr:to>
      <xdr:col>102</xdr:col>
      <xdr:colOff>114300</xdr:colOff>
      <xdr:row>105</xdr:row>
      <xdr:rowOff>170180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6802100" y="1777428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24130</xdr:rowOff>
    </xdr:from>
    <xdr:ext cx="469900" cy="259080"/>
    <xdr:sp macro="" textlink="">
      <xdr:nvSpPr>
        <xdr:cNvPr id="742" name="n_1aveValue【公民館】&#10;一人当たり面積">
          <a:extLst>
            <a:ext uri="{FF2B5EF4-FFF2-40B4-BE49-F238E27FC236}">
              <a16:creationId xmlns:a16="http://schemas.microsoft.com/office/drawing/2014/main" id="{00000000-0008-0000-0F00-0000E6020000}"/>
            </a:ext>
          </a:extLst>
        </xdr:cNvPr>
        <xdr:cNvSpPr txBox="1"/>
      </xdr:nvSpPr>
      <xdr:spPr>
        <a:xfrm>
          <a:off x="18980150" y="17854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22225</xdr:rowOff>
    </xdr:from>
    <xdr:ext cx="469900" cy="258445"/>
    <xdr:sp macro="" textlink="">
      <xdr:nvSpPr>
        <xdr:cNvPr id="743" name="n_2aveValue【公民館】&#10;一人当たり面積">
          <a:extLst>
            <a:ext uri="{FF2B5EF4-FFF2-40B4-BE49-F238E27FC236}">
              <a16:creationId xmlns:a16="http://schemas.microsoft.com/office/drawing/2014/main" id="{00000000-0008-0000-0F00-0000E7020000}"/>
            </a:ext>
          </a:extLst>
        </xdr:cNvPr>
        <xdr:cNvSpPr txBox="1"/>
      </xdr:nvSpPr>
      <xdr:spPr>
        <a:xfrm>
          <a:off x="18180050" y="17853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35560</xdr:rowOff>
    </xdr:from>
    <xdr:ext cx="469900" cy="259080"/>
    <xdr:sp macro="" textlink="">
      <xdr:nvSpPr>
        <xdr:cNvPr id="744" name="n_3aveValue【公民館】&#10;一人当たり面積">
          <a:extLst>
            <a:ext uri="{FF2B5EF4-FFF2-40B4-BE49-F238E27FC236}">
              <a16:creationId xmlns:a16="http://schemas.microsoft.com/office/drawing/2014/main" id="{00000000-0008-0000-0F00-0000E8020000}"/>
            </a:ext>
          </a:extLst>
        </xdr:cNvPr>
        <xdr:cNvSpPr txBox="1"/>
      </xdr:nvSpPr>
      <xdr:spPr>
        <a:xfrm>
          <a:off x="17386300" y="178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40640</xdr:rowOff>
    </xdr:from>
    <xdr:ext cx="469900" cy="257175"/>
    <xdr:sp macro="" textlink="">
      <xdr:nvSpPr>
        <xdr:cNvPr id="745" name="n_4aveValue【公民館】&#10;一人当たり面積">
          <a:extLst>
            <a:ext uri="{FF2B5EF4-FFF2-40B4-BE49-F238E27FC236}">
              <a16:creationId xmlns:a16="http://schemas.microsoft.com/office/drawing/2014/main" id="{00000000-0008-0000-0F00-0000E9020000}"/>
            </a:ext>
          </a:extLst>
        </xdr:cNvPr>
        <xdr:cNvSpPr txBox="1"/>
      </xdr:nvSpPr>
      <xdr:spPr>
        <a:xfrm>
          <a:off x="16592550" y="17871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140970</xdr:rowOff>
    </xdr:from>
    <xdr:ext cx="469900" cy="259080"/>
    <xdr:sp macro="" textlink="">
      <xdr:nvSpPr>
        <xdr:cNvPr id="746" name="n_1mainValue【公民館】&#10;一人当たり面積">
          <a:extLst>
            <a:ext uri="{FF2B5EF4-FFF2-40B4-BE49-F238E27FC236}">
              <a16:creationId xmlns:a16="http://schemas.microsoft.com/office/drawing/2014/main" id="{00000000-0008-0000-0F00-0000EA020000}"/>
            </a:ext>
          </a:extLst>
        </xdr:cNvPr>
        <xdr:cNvSpPr txBox="1"/>
      </xdr:nvSpPr>
      <xdr:spPr>
        <a:xfrm>
          <a:off x="18980150" y="1745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3810</xdr:rowOff>
    </xdr:from>
    <xdr:ext cx="469900" cy="259080"/>
    <xdr:sp macro="" textlink="">
      <xdr:nvSpPr>
        <xdr:cNvPr id="747" name="n_2mainValue【公民館】&#10;一人当たり面積">
          <a:extLst>
            <a:ext uri="{FF2B5EF4-FFF2-40B4-BE49-F238E27FC236}">
              <a16:creationId xmlns:a16="http://schemas.microsoft.com/office/drawing/2014/main" id="{00000000-0008-0000-0F00-0000EB020000}"/>
            </a:ext>
          </a:extLst>
        </xdr:cNvPr>
        <xdr:cNvSpPr txBox="1"/>
      </xdr:nvSpPr>
      <xdr:spPr>
        <a:xfrm>
          <a:off x="18180050" y="17491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10795</xdr:rowOff>
    </xdr:from>
    <xdr:ext cx="469900" cy="258445"/>
    <xdr:sp macro="" textlink="">
      <xdr:nvSpPr>
        <xdr:cNvPr id="748" name="n_3mainValue【公民館】&#10;一人当たり面積">
          <a:extLst>
            <a:ext uri="{FF2B5EF4-FFF2-40B4-BE49-F238E27FC236}">
              <a16:creationId xmlns:a16="http://schemas.microsoft.com/office/drawing/2014/main" id="{00000000-0008-0000-0F00-0000EC020000}"/>
            </a:ext>
          </a:extLst>
        </xdr:cNvPr>
        <xdr:cNvSpPr txBox="1"/>
      </xdr:nvSpPr>
      <xdr:spPr>
        <a:xfrm>
          <a:off x="17386300" y="17498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66040</xdr:rowOff>
    </xdr:from>
    <xdr:ext cx="469900" cy="257175"/>
    <xdr:sp macro="" textlink="">
      <xdr:nvSpPr>
        <xdr:cNvPr id="749" name="n_4mainValue【公民館】&#10;一人当たり面積">
          <a:extLst>
            <a:ext uri="{FF2B5EF4-FFF2-40B4-BE49-F238E27FC236}">
              <a16:creationId xmlns:a16="http://schemas.microsoft.com/office/drawing/2014/main" id="{00000000-0008-0000-0F00-0000ED020000}"/>
            </a:ext>
          </a:extLst>
        </xdr:cNvPr>
        <xdr:cNvSpPr txBox="1"/>
      </xdr:nvSpPr>
      <xdr:spPr>
        <a:xfrm>
          <a:off x="16592550" y="17553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有形固定資産減価償却率については、道路、幼稚園・保育所、児童館の数値が類似団体内平均値を大きく上回っている。</a:t>
          </a:r>
        </a:p>
        <a:p>
          <a:r>
            <a:rPr kumimoji="1" lang="ja-JP" altLang="en-US" sz="1300">
              <a:latin typeface="ＭＳ Ｐゴシック"/>
              <a:ea typeface="ＭＳ Ｐゴシック"/>
            </a:rPr>
            <a:t>一人当たり数値では、道路の一人当たり延長が類似団体内平均値を大きく上回っている。市域面積が８７２．４３㎢と広いことが要因として考えられる。</a:t>
          </a:r>
        </a:p>
        <a:p>
          <a:r>
            <a:rPr kumimoji="1" lang="ja-JP" altLang="en-US" sz="1300">
              <a:latin typeface="ＭＳ Ｐゴシック"/>
              <a:ea typeface="ＭＳ Ｐゴシック"/>
            </a:rPr>
            <a:t>それぞれの施設の状況や規模などを的確に把握し、計画的な資産管理に努める。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32,329
31,777
872.43
24,824,056
23,920,223
842,134
10,315,507
13,409,299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146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41350" y="2736215"/>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146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41350" y="366712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034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666750" y="5033010"/>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5455" cy="25146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75590" y="73158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5455" cy="25336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75590" y="699579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401320" cy="253365"/>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39725" y="66763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401320" cy="25336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39725" y="63576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401320" cy="25273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39725" y="603821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1320" cy="25146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39725" y="57194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7185" cy="25146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384810" y="5399405"/>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60325</xdr:rowOff>
    </xdr:from>
    <xdr:to>
      <xdr:col>24</xdr:col>
      <xdr:colOff>62865</xdr:colOff>
      <xdr:row>42</xdr:row>
      <xdr:rowOff>90805</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177665" y="5596255"/>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94615</xdr:rowOff>
    </xdr:from>
    <xdr:ext cx="467995" cy="253365"/>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216400" y="713930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90805</xdr:rowOff>
    </xdr:from>
    <xdr:to>
      <xdr:col>24</xdr:col>
      <xdr:colOff>152400</xdr:colOff>
      <xdr:row>42</xdr:row>
      <xdr:rowOff>90805</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108450" y="713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7620</xdr:rowOff>
    </xdr:from>
    <xdr:ext cx="338455" cy="253365"/>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216400" y="5375910"/>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60325</xdr:rowOff>
    </xdr:from>
    <xdr:to>
      <xdr:col>24</xdr:col>
      <xdr:colOff>152400</xdr:colOff>
      <xdr:row>33</xdr:row>
      <xdr:rowOff>60325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108450" y="559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107950</xdr:rowOff>
    </xdr:from>
    <xdr:ext cx="403225" cy="25146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216400" y="614680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85725</xdr:rowOff>
    </xdr:from>
    <xdr:to>
      <xdr:col>24</xdr:col>
      <xdr:colOff>114300</xdr:colOff>
      <xdr:row>38</xdr:row>
      <xdr:rowOff>17145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127500" y="6292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74295</xdr:rowOff>
    </xdr:from>
    <xdr:to>
      <xdr:col>20</xdr:col>
      <xdr:colOff>38100</xdr:colOff>
      <xdr:row>38</xdr:row>
      <xdr:rowOff>5715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384550" y="62807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71755</xdr:rowOff>
    </xdr:from>
    <xdr:to>
      <xdr:col>15</xdr:col>
      <xdr:colOff>101600</xdr:colOff>
      <xdr:row>38</xdr:row>
      <xdr:rowOff>3175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571750" y="6278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34290</xdr:rowOff>
    </xdr:from>
    <xdr:to>
      <xdr:col>10</xdr:col>
      <xdr:colOff>165100</xdr:colOff>
      <xdr:row>37</xdr:row>
      <xdr:rowOff>133350</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778000" y="6240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147955</xdr:rowOff>
    </xdr:from>
    <xdr:to>
      <xdr:col>6</xdr:col>
      <xdr:colOff>38100</xdr:colOff>
      <xdr:row>37</xdr:row>
      <xdr:rowOff>79375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984250" y="6186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146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0068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146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2575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095" cy="25146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4511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146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6573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146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857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109220</xdr:rowOff>
    </xdr:from>
    <xdr:to>
      <xdr:col>24</xdr:col>
      <xdr:colOff>114300</xdr:colOff>
      <xdr:row>38</xdr:row>
      <xdr:rowOff>40640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127500" y="6315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88265</xdr:rowOff>
    </xdr:from>
    <xdr:ext cx="403225" cy="25146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216400" y="629475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75565</xdr:rowOff>
    </xdr:from>
    <xdr:to>
      <xdr:col>20</xdr:col>
      <xdr:colOff>38100</xdr:colOff>
      <xdr:row>38</xdr:row>
      <xdr:rowOff>6985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384550" y="6282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37</xdr:row>
      <xdr:rowOff>125730</xdr:rowOff>
    </xdr:from>
    <xdr:to>
      <xdr:col>24</xdr:col>
      <xdr:colOff>63500</xdr:colOff>
      <xdr:row>37</xdr:row>
      <xdr:rowOff>159385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429000" y="6332220"/>
          <a:ext cx="749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140335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571750" y="62471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90805</xdr:rowOff>
    </xdr:from>
    <xdr:to>
      <xdr:col>19</xdr:col>
      <xdr:colOff>171450</xdr:colOff>
      <xdr:row>37</xdr:row>
      <xdr:rowOff>125730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622550" y="6297295"/>
          <a:ext cx="8064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6985</xdr:rowOff>
    </xdr:from>
    <xdr:to>
      <xdr:col>10</xdr:col>
      <xdr:colOff>165100</xdr:colOff>
      <xdr:row>37</xdr:row>
      <xdr:rowOff>106680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778000" y="6213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90805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1828800" y="626364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140335</xdr:rowOff>
    </xdr:from>
    <xdr:to>
      <xdr:col>6</xdr:col>
      <xdr:colOff>38100</xdr:colOff>
      <xdr:row>37</xdr:row>
      <xdr:rowOff>71755</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984250" y="6179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37</xdr:row>
      <xdr:rowOff>21590</xdr:rowOff>
    </xdr:from>
    <xdr:to>
      <xdr:col>10</xdr:col>
      <xdr:colOff>114300</xdr:colOff>
      <xdr:row>37</xdr:row>
      <xdr:rowOff>57150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028700" y="6228080"/>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22225</xdr:rowOff>
    </xdr:from>
    <xdr:ext cx="403225" cy="253365"/>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239135" y="60610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162560</xdr:rowOff>
    </xdr:from>
    <xdr:ext cx="403225" cy="25146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439035" y="636905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125095</xdr:rowOff>
    </xdr:from>
    <xdr:ext cx="403225" cy="25146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645285" y="633158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71120</xdr:rowOff>
    </xdr:from>
    <xdr:ext cx="405130" cy="25146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851535" y="62776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166370</xdr:rowOff>
    </xdr:from>
    <xdr:ext cx="403225" cy="253365"/>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239135" y="63728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156210</xdr:rowOff>
    </xdr:from>
    <xdr:ext cx="403225" cy="253365"/>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439035" y="60274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123190</xdr:rowOff>
    </xdr:from>
    <xdr:ext cx="403225" cy="25146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645285" y="599440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87630</xdr:rowOff>
    </xdr:from>
    <xdr:ext cx="405130" cy="25146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851535" y="59588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034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591820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130175</xdr:rowOff>
    </xdr:from>
    <xdr:to>
      <xdr:col>59</xdr:col>
      <xdr:colOff>50800</xdr:colOff>
      <xdr:row>41</xdr:row>
      <xdr:rowOff>130175</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5956300" y="700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159385</xdr:rowOff>
    </xdr:from>
    <xdr:ext cx="465455" cy="25146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5527040" y="686879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47625</xdr:rowOff>
    </xdr:from>
    <xdr:ext cx="465455" cy="25146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5527040" y="642175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74295</xdr:rowOff>
    </xdr:from>
    <xdr:to>
      <xdr:col>59</xdr:col>
      <xdr:colOff>50800</xdr:colOff>
      <xdr:row>36</xdr:row>
      <xdr:rowOff>74295</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5956300" y="6113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103505</xdr:rowOff>
    </xdr:from>
    <xdr:ext cx="465455" cy="25146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5527040" y="597471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130175</xdr:rowOff>
    </xdr:from>
    <xdr:to>
      <xdr:col>59</xdr:col>
      <xdr:colOff>50800</xdr:colOff>
      <xdr:row>33</xdr:row>
      <xdr:rowOff>130175</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5956300" y="56661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159385</xdr:rowOff>
    </xdr:from>
    <xdr:ext cx="465455" cy="25146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5527040" y="552767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5455" cy="25146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5527040" y="50806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2" name="【図書館】&#10;一人当たり面積グラフ枠">
          <a:extLst>
            <a:ext uri="{FF2B5EF4-FFF2-40B4-BE49-F238E27FC236}">
              <a16:creationId xmlns:a16="http://schemas.microsoft.com/office/drawing/2014/main" id="{00000000-0008-0000-1000-000070000000}"/>
            </a:ext>
          </a:extLst>
        </xdr:cNvPr>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14605</xdr:rowOff>
    </xdr:from>
    <xdr:to>
      <xdr:col>54</xdr:col>
      <xdr:colOff>171450</xdr:colOff>
      <xdr:row>41</xdr:row>
      <xdr:rowOff>50165</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flipV="1">
          <a:off x="9429750" y="555053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53340</xdr:rowOff>
    </xdr:from>
    <xdr:ext cx="467995" cy="251460"/>
    <xdr:sp macro="" textlink="">
      <xdr:nvSpPr>
        <xdr:cNvPr id="114" name="【図書館】&#10;一人当たり面積最小値テキスト">
          <a:extLst>
            <a:ext uri="{FF2B5EF4-FFF2-40B4-BE49-F238E27FC236}">
              <a16:creationId xmlns:a16="http://schemas.microsoft.com/office/drawing/2014/main" id="{00000000-0008-0000-1000-000072000000}"/>
            </a:ext>
          </a:extLst>
        </xdr:cNvPr>
        <xdr:cNvSpPr txBox="1"/>
      </xdr:nvSpPr>
      <xdr:spPr>
        <a:xfrm>
          <a:off x="9467850" y="693039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50165</xdr:rowOff>
    </xdr:from>
    <xdr:to>
      <xdr:col>55</xdr:col>
      <xdr:colOff>88900</xdr:colOff>
      <xdr:row>41</xdr:row>
      <xdr:rowOff>50165</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9359900" y="6927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129540</xdr:rowOff>
    </xdr:from>
    <xdr:ext cx="467995" cy="252730"/>
    <xdr:sp macro="" textlink="">
      <xdr:nvSpPr>
        <xdr:cNvPr id="116" name="【図書館】&#10;一人当たり面積最大値テキスト">
          <a:extLst>
            <a:ext uri="{FF2B5EF4-FFF2-40B4-BE49-F238E27FC236}">
              <a16:creationId xmlns:a16="http://schemas.microsoft.com/office/drawing/2014/main" id="{00000000-0008-0000-1000-000074000000}"/>
            </a:ext>
          </a:extLst>
        </xdr:cNvPr>
        <xdr:cNvSpPr txBox="1"/>
      </xdr:nvSpPr>
      <xdr:spPr>
        <a:xfrm>
          <a:off x="9467850" y="533019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9359900" y="55505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26035</xdr:rowOff>
    </xdr:from>
    <xdr:ext cx="467995" cy="253365"/>
    <xdr:sp macro="" textlink="">
      <xdr:nvSpPr>
        <xdr:cNvPr id="118" name="【図書館】&#10;一人当たり面積平均値テキスト">
          <a:extLst>
            <a:ext uri="{FF2B5EF4-FFF2-40B4-BE49-F238E27FC236}">
              <a16:creationId xmlns:a16="http://schemas.microsoft.com/office/drawing/2014/main" id="{00000000-0008-0000-1000-000076000000}"/>
            </a:ext>
          </a:extLst>
        </xdr:cNvPr>
        <xdr:cNvSpPr txBox="1"/>
      </xdr:nvSpPr>
      <xdr:spPr>
        <a:xfrm>
          <a:off x="9467850" y="6400165"/>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47625</xdr:rowOff>
    </xdr:from>
    <xdr:to>
      <xdr:col>55</xdr:col>
      <xdr:colOff>50800</xdr:colOff>
      <xdr:row>38</xdr:row>
      <xdr:rowOff>146685</xdr:rowOff>
    </xdr:to>
    <xdr:sp macro="" textlink="">
      <xdr:nvSpPr>
        <xdr:cNvPr id="119" name="フローチャート: 判断 118">
          <a:extLst>
            <a:ext uri="{FF2B5EF4-FFF2-40B4-BE49-F238E27FC236}">
              <a16:creationId xmlns:a16="http://schemas.microsoft.com/office/drawing/2014/main" id="{00000000-0008-0000-1000-000077000000}"/>
            </a:ext>
          </a:extLst>
        </xdr:cNvPr>
        <xdr:cNvSpPr/>
      </xdr:nvSpPr>
      <xdr:spPr>
        <a:xfrm>
          <a:off x="9398000" y="64217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47625</xdr:rowOff>
    </xdr:from>
    <xdr:to>
      <xdr:col>50</xdr:col>
      <xdr:colOff>165100</xdr:colOff>
      <xdr:row>38</xdr:row>
      <xdr:rowOff>146685</xdr:rowOff>
    </xdr:to>
    <xdr:sp macro="" textlink="">
      <xdr:nvSpPr>
        <xdr:cNvPr id="120" name="フローチャート: 判断 119">
          <a:extLst>
            <a:ext uri="{FF2B5EF4-FFF2-40B4-BE49-F238E27FC236}">
              <a16:creationId xmlns:a16="http://schemas.microsoft.com/office/drawing/2014/main" id="{00000000-0008-0000-1000-000078000000}"/>
            </a:ext>
          </a:extLst>
        </xdr:cNvPr>
        <xdr:cNvSpPr/>
      </xdr:nvSpPr>
      <xdr:spPr>
        <a:xfrm>
          <a:off x="8636000" y="6421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64770</xdr:rowOff>
    </xdr:from>
    <xdr:to>
      <xdr:col>46</xdr:col>
      <xdr:colOff>38100</xdr:colOff>
      <xdr:row>38</xdr:row>
      <xdr:rowOff>164465</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7842250" y="64389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83185</xdr:rowOff>
    </xdr:from>
    <xdr:to>
      <xdr:col>41</xdr:col>
      <xdr:colOff>101600</xdr:colOff>
      <xdr:row>39</xdr:row>
      <xdr:rowOff>15240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7029450" y="64573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38735</xdr:rowOff>
    </xdr:from>
    <xdr:to>
      <xdr:col>36</xdr:col>
      <xdr:colOff>165100</xdr:colOff>
      <xdr:row>38</xdr:row>
      <xdr:rowOff>137795</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6235700" y="6412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146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925830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146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85153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146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7715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095" cy="25146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69088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146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61150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20320</xdr:rowOff>
    </xdr:from>
    <xdr:to>
      <xdr:col>55</xdr:col>
      <xdr:colOff>50800</xdr:colOff>
      <xdr:row>38</xdr:row>
      <xdr:rowOff>119380</xdr:rowOff>
    </xdr:to>
    <xdr:sp macro="" textlink="">
      <xdr:nvSpPr>
        <xdr:cNvPr id="129" name="楕円 128">
          <a:extLst>
            <a:ext uri="{FF2B5EF4-FFF2-40B4-BE49-F238E27FC236}">
              <a16:creationId xmlns:a16="http://schemas.microsoft.com/office/drawing/2014/main" id="{00000000-0008-0000-1000-000081000000}"/>
            </a:ext>
          </a:extLst>
        </xdr:cNvPr>
        <xdr:cNvSpPr/>
      </xdr:nvSpPr>
      <xdr:spPr>
        <a:xfrm>
          <a:off x="9398000" y="63944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42545</xdr:rowOff>
    </xdr:from>
    <xdr:ext cx="467995" cy="253365"/>
    <xdr:sp macro="" textlink="">
      <xdr:nvSpPr>
        <xdr:cNvPr id="130" name="【図書館】&#10;一人当たり面積該当値テキスト">
          <a:extLst>
            <a:ext uri="{FF2B5EF4-FFF2-40B4-BE49-F238E27FC236}">
              <a16:creationId xmlns:a16="http://schemas.microsoft.com/office/drawing/2014/main" id="{00000000-0008-0000-1000-000082000000}"/>
            </a:ext>
          </a:extLst>
        </xdr:cNvPr>
        <xdr:cNvSpPr txBox="1"/>
      </xdr:nvSpPr>
      <xdr:spPr>
        <a:xfrm>
          <a:off x="9467850" y="624903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29210</xdr:rowOff>
    </xdr:from>
    <xdr:to>
      <xdr:col>50</xdr:col>
      <xdr:colOff>165100</xdr:colOff>
      <xdr:row>38</xdr:row>
      <xdr:rowOff>128905</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8636000" y="6403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70485</xdr:rowOff>
    </xdr:from>
    <xdr:to>
      <xdr:col>55</xdr:col>
      <xdr:colOff>0</xdr:colOff>
      <xdr:row>38</xdr:row>
      <xdr:rowOff>78740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flipV="1">
          <a:off x="8686800" y="6444615"/>
          <a:ext cx="742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38735</xdr:rowOff>
    </xdr:from>
    <xdr:to>
      <xdr:col>46</xdr:col>
      <xdr:colOff>38100</xdr:colOff>
      <xdr:row>38</xdr:row>
      <xdr:rowOff>137795</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7842250" y="64128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78740</xdr:rowOff>
    </xdr:from>
    <xdr:to>
      <xdr:col>50</xdr:col>
      <xdr:colOff>114300</xdr:colOff>
      <xdr:row>38</xdr:row>
      <xdr:rowOff>88265</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7886700" y="645287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47625</xdr:rowOff>
    </xdr:from>
    <xdr:to>
      <xdr:col>41</xdr:col>
      <xdr:colOff>101600</xdr:colOff>
      <xdr:row>38</xdr:row>
      <xdr:rowOff>146685</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7029450" y="6421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88265</xdr:rowOff>
    </xdr:from>
    <xdr:to>
      <xdr:col>45</xdr:col>
      <xdr:colOff>171450</xdr:colOff>
      <xdr:row>38</xdr:row>
      <xdr:rowOff>96520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7080250" y="646239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55880</xdr:rowOff>
    </xdr:from>
    <xdr:to>
      <xdr:col>36</xdr:col>
      <xdr:colOff>165100</xdr:colOff>
      <xdr:row>38</xdr:row>
      <xdr:rowOff>154940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6235700" y="6430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96520</xdr:rowOff>
    </xdr:from>
    <xdr:to>
      <xdr:col>41</xdr:col>
      <xdr:colOff>50800</xdr:colOff>
      <xdr:row>38</xdr:row>
      <xdr:rowOff>106045</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flipV="1">
          <a:off x="6286500" y="6470650"/>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137795</xdr:rowOff>
    </xdr:from>
    <xdr:ext cx="469900" cy="253365"/>
    <xdr:sp macro="" textlink="">
      <xdr:nvSpPr>
        <xdr:cNvPr id="139" name="n_1aveValue【図書館】&#10;一人当たり面積">
          <a:extLst>
            <a:ext uri="{FF2B5EF4-FFF2-40B4-BE49-F238E27FC236}">
              <a16:creationId xmlns:a16="http://schemas.microsoft.com/office/drawing/2014/main" id="{00000000-0008-0000-1000-00008B000000}"/>
            </a:ext>
          </a:extLst>
        </xdr:cNvPr>
        <xdr:cNvSpPr txBox="1"/>
      </xdr:nvSpPr>
      <xdr:spPr>
        <a:xfrm>
          <a:off x="8458200" y="6511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155575</xdr:rowOff>
    </xdr:from>
    <xdr:ext cx="469900" cy="252730"/>
    <xdr:sp macro="" textlink="">
      <xdr:nvSpPr>
        <xdr:cNvPr id="140" name="n_2aveValue【図書館】&#10;一人当たり面積">
          <a:extLst>
            <a:ext uri="{FF2B5EF4-FFF2-40B4-BE49-F238E27FC236}">
              <a16:creationId xmlns:a16="http://schemas.microsoft.com/office/drawing/2014/main" id="{00000000-0008-0000-1000-00008C000000}"/>
            </a:ext>
          </a:extLst>
        </xdr:cNvPr>
        <xdr:cNvSpPr txBox="1"/>
      </xdr:nvSpPr>
      <xdr:spPr>
        <a:xfrm>
          <a:off x="7677150" y="6529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5715</xdr:rowOff>
    </xdr:from>
    <xdr:ext cx="469900" cy="253365"/>
    <xdr:sp macro="" textlink="">
      <xdr:nvSpPr>
        <xdr:cNvPr id="141" name="n_3aveValue【図書館】&#10;一人当たり面積">
          <a:extLst>
            <a:ext uri="{FF2B5EF4-FFF2-40B4-BE49-F238E27FC236}">
              <a16:creationId xmlns:a16="http://schemas.microsoft.com/office/drawing/2014/main" id="{00000000-0008-0000-1000-00008D000000}"/>
            </a:ext>
          </a:extLst>
        </xdr:cNvPr>
        <xdr:cNvSpPr txBox="1"/>
      </xdr:nvSpPr>
      <xdr:spPr>
        <a:xfrm>
          <a:off x="6864350" y="6547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153670</xdr:rowOff>
    </xdr:from>
    <xdr:ext cx="469900" cy="253365"/>
    <xdr:sp macro="" textlink="">
      <xdr:nvSpPr>
        <xdr:cNvPr id="142" name="n_4aveValue【図書館】&#10;一人当たり面積">
          <a:extLst>
            <a:ext uri="{FF2B5EF4-FFF2-40B4-BE49-F238E27FC236}">
              <a16:creationId xmlns:a16="http://schemas.microsoft.com/office/drawing/2014/main" id="{00000000-0008-0000-1000-00008E000000}"/>
            </a:ext>
          </a:extLst>
        </xdr:cNvPr>
        <xdr:cNvSpPr txBox="1"/>
      </xdr:nvSpPr>
      <xdr:spPr>
        <a:xfrm>
          <a:off x="6070600" y="6192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144780</xdr:rowOff>
    </xdr:from>
    <xdr:ext cx="469900" cy="250825"/>
    <xdr:sp macro="" textlink="">
      <xdr:nvSpPr>
        <xdr:cNvPr id="143" name="n_1mainValue【図書館】&#10;一人当たり面積">
          <a:extLst>
            <a:ext uri="{FF2B5EF4-FFF2-40B4-BE49-F238E27FC236}">
              <a16:creationId xmlns:a16="http://schemas.microsoft.com/office/drawing/2014/main" id="{00000000-0008-0000-1000-00008F000000}"/>
            </a:ext>
          </a:extLst>
        </xdr:cNvPr>
        <xdr:cNvSpPr txBox="1"/>
      </xdr:nvSpPr>
      <xdr:spPr>
        <a:xfrm>
          <a:off x="8458200" y="618363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153670</xdr:rowOff>
    </xdr:from>
    <xdr:ext cx="469900" cy="253365"/>
    <xdr:sp macro="" textlink="">
      <xdr:nvSpPr>
        <xdr:cNvPr id="144" name="n_2mainValue【図書館】&#10;一人当たり面積">
          <a:extLst>
            <a:ext uri="{FF2B5EF4-FFF2-40B4-BE49-F238E27FC236}">
              <a16:creationId xmlns:a16="http://schemas.microsoft.com/office/drawing/2014/main" id="{00000000-0008-0000-1000-000090000000}"/>
            </a:ext>
          </a:extLst>
        </xdr:cNvPr>
        <xdr:cNvSpPr txBox="1"/>
      </xdr:nvSpPr>
      <xdr:spPr>
        <a:xfrm>
          <a:off x="7677150" y="6192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162560</xdr:rowOff>
    </xdr:from>
    <xdr:ext cx="469900" cy="251460"/>
    <xdr:sp macro="" textlink="">
      <xdr:nvSpPr>
        <xdr:cNvPr id="145" name="n_3mainValue【図書館】&#10;一人当たり面積">
          <a:extLst>
            <a:ext uri="{FF2B5EF4-FFF2-40B4-BE49-F238E27FC236}">
              <a16:creationId xmlns:a16="http://schemas.microsoft.com/office/drawing/2014/main" id="{00000000-0008-0000-1000-000091000000}"/>
            </a:ext>
          </a:extLst>
        </xdr:cNvPr>
        <xdr:cNvSpPr txBox="1"/>
      </xdr:nvSpPr>
      <xdr:spPr>
        <a:xfrm>
          <a:off x="6864350" y="62014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146685</xdr:rowOff>
    </xdr:from>
    <xdr:ext cx="469900" cy="251460"/>
    <xdr:sp macro="" textlink="">
      <xdr:nvSpPr>
        <xdr:cNvPr id="146" name="n_4mainValue【図書館】&#10;一人当たり面積">
          <a:extLst>
            <a:ext uri="{FF2B5EF4-FFF2-40B4-BE49-F238E27FC236}">
              <a16:creationId xmlns:a16="http://schemas.microsoft.com/office/drawing/2014/main" id="{00000000-0008-0000-1000-000092000000}"/>
            </a:ext>
          </a:extLst>
        </xdr:cNvPr>
        <xdr:cNvSpPr txBox="1"/>
      </xdr:nvSpPr>
      <xdr:spPr>
        <a:xfrm>
          <a:off x="6070600" y="65208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7" name="正方形/長方形 146">
          <a:extLst>
            <a:ext uri="{FF2B5EF4-FFF2-40B4-BE49-F238E27FC236}">
              <a16:creationId xmlns:a16="http://schemas.microsoft.com/office/drawing/2014/main" id="{00000000-0008-0000-1000-000093000000}"/>
            </a:ext>
          </a:extLst>
        </xdr:cNvPr>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1000-000094000000}"/>
            </a:ext>
          </a:extLst>
        </xdr:cNvPr>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6545" cy="220345"/>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666750" y="8758555"/>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5455" cy="251460"/>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27559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103505</xdr:rowOff>
    </xdr:from>
    <xdr:ext cx="465455" cy="25146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75590" y="106686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401320" cy="25146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339725" y="1029589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1320" cy="25146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39725" y="99231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401320" cy="25146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39725" y="955103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121920</xdr:rowOff>
    </xdr:from>
    <xdr:ext cx="401320" cy="25146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39725" y="917829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84455</xdr:rowOff>
    </xdr:from>
    <xdr:ext cx="337185" cy="25146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84810" y="8805545"/>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170" name="【体育館・プール】&#10;有形固定資産減価償却率グラフ枠">
          <a:extLst>
            <a:ext uri="{FF2B5EF4-FFF2-40B4-BE49-F238E27FC236}">
              <a16:creationId xmlns:a16="http://schemas.microsoft.com/office/drawing/2014/main" id="{00000000-0008-0000-1000-0000AA000000}"/>
            </a:ext>
          </a:extLst>
        </xdr:cNvPr>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67310</xdr:rowOff>
    </xdr:to>
    <xdr:cxnSp macro="">
      <xdr:nvCxnSpPr>
        <xdr:cNvPr id="171" name="直線コネクタ 170">
          <a:extLst>
            <a:ext uri="{FF2B5EF4-FFF2-40B4-BE49-F238E27FC236}">
              <a16:creationId xmlns:a16="http://schemas.microsoft.com/office/drawing/2014/main" id="{00000000-0008-0000-1000-0000AB000000}"/>
            </a:ext>
          </a:extLst>
        </xdr:cNvPr>
        <xdr:cNvCxnSpPr/>
      </xdr:nvCxnSpPr>
      <xdr:spPr>
        <a:xfrm flipV="1">
          <a:off x="4177665" y="939165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71120</xdr:rowOff>
    </xdr:from>
    <xdr:ext cx="403225" cy="251460"/>
    <xdr:sp macro="" textlink="">
      <xdr:nvSpPr>
        <xdr:cNvPr id="172" name="【体育館・プール】&#10;有形固定資産減価償却率最小値テキスト">
          <a:extLst>
            <a:ext uri="{FF2B5EF4-FFF2-40B4-BE49-F238E27FC236}">
              <a16:creationId xmlns:a16="http://schemas.microsoft.com/office/drawing/2014/main" id="{00000000-0008-0000-1000-0000AC000000}"/>
            </a:ext>
          </a:extLst>
        </xdr:cNvPr>
        <xdr:cNvSpPr txBox="1"/>
      </xdr:nvSpPr>
      <xdr:spPr>
        <a:xfrm>
          <a:off x="4216400" y="108038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67310</xdr:rowOff>
    </xdr:from>
    <xdr:to>
      <xdr:col>24</xdr:col>
      <xdr:colOff>152400</xdr:colOff>
      <xdr:row>64</xdr:row>
      <xdr:rowOff>67310</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4108450" y="10800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115570</xdr:rowOff>
    </xdr:from>
    <xdr:ext cx="403225" cy="253365"/>
    <xdr:sp macro="" textlink="">
      <xdr:nvSpPr>
        <xdr:cNvPr id="174" name="【体育館・プール】&#10;有形固定資産減価償却率最大値テキスト">
          <a:extLst>
            <a:ext uri="{FF2B5EF4-FFF2-40B4-BE49-F238E27FC236}">
              <a16:creationId xmlns:a16="http://schemas.microsoft.com/office/drawing/2014/main" id="{00000000-0008-0000-1000-0000AE000000}"/>
            </a:ext>
          </a:extLst>
        </xdr:cNvPr>
        <xdr:cNvSpPr txBox="1"/>
      </xdr:nvSpPr>
      <xdr:spPr>
        <a:xfrm>
          <a:off x="4216400" y="917194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108450" y="9391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93980</xdr:rowOff>
    </xdr:from>
    <xdr:ext cx="403225" cy="253365"/>
    <xdr:sp macro="" textlink="">
      <xdr:nvSpPr>
        <xdr:cNvPr id="176" name="【体育館・プール】&#10;有形固定資産減価償却率平均値テキスト">
          <a:extLst>
            <a:ext uri="{FF2B5EF4-FFF2-40B4-BE49-F238E27FC236}">
              <a16:creationId xmlns:a16="http://schemas.microsoft.com/office/drawing/2014/main" id="{00000000-0008-0000-1000-0000B0000000}"/>
            </a:ext>
          </a:extLst>
        </xdr:cNvPr>
        <xdr:cNvSpPr txBox="1"/>
      </xdr:nvSpPr>
      <xdr:spPr>
        <a:xfrm>
          <a:off x="4216400" y="9988550"/>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71755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1000-0000B1000000}"/>
            </a:ext>
          </a:extLst>
        </xdr:cNvPr>
        <xdr:cNvSpPr/>
      </xdr:nvSpPr>
      <xdr:spPr>
        <a:xfrm>
          <a:off x="4127500" y="10133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1000-0000B2000000}"/>
            </a:ext>
          </a:extLst>
        </xdr:cNvPr>
        <xdr:cNvSpPr/>
      </xdr:nvSpPr>
      <xdr:spPr>
        <a:xfrm>
          <a:off x="3384550" y="101428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32385</xdr:rowOff>
    </xdr:from>
    <xdr:to>
      <xdr:col>15</xdr:col>
      <xdr:colOff>101600</xdr:colOff>
      <xdr:row>60</xdr:row>
      <xdr:rowOff>131445</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2571750" y="10094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123825</xdr:rowOff>
    </xdr:from>
    <xdr:to>
      <xdr:col>10</xdr:col>
      <xdr:colOff>165100</xdr:colOff>
      <xdr:row>60</xdr:row>
      <xdr:rowOff>55245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1778000" y="10018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36830</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984250" y="9999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1460"/>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40068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146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32575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0095" cy="25146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24511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146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1657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146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857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95250</xdr:rowOff>
    </xdr:from>
    <xdr:to>
      <xdr:col>24</xdr:col>
      <xdr:colOff>114300</xdr:colOff>
      <xdr:row>61</xdr:row>
      <xdr:rowOff>27305</xdr:rowOff>
    </xdr:to>
    <xdr:sp macro="" textlink="">
      <xdr:nvSpPr>
        <xdr:cNvPr id="187" name="楕円 186">
          <a:extLst>
            <a:ext uri="{FF2B5EF4-FFF2-40B4-BE49-F238E27FC236}">
              <a16:creationId xmlns:a16="http://schemas.microsoft.com/office/drawing/2014/main" id="{00000000-0008-0000-1000-0000BB000000}"/>
            </a:ext>
          </a:extLst>
        </xdr:cNvPr>
        <xdr:cNvSpPr/>
      </xdr:nvSpPr>
      <xdr:spPr>
        <a:xfrm>
          <a:off x="4127500" y="10157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74295</xdr:rowOff>
    </xdr:from>
    <xdr:ext cx="403225" cy="252095"/>
    <xdr:sp macro="" textlink="">
      <xdr:nvSpPr>
        <xdr:cNvPr id="188" name="【体育館・プール】&#10;有形固定資産減価償却率該当値テキスト">
          <a:extLst>
            <a:ext uri="{FF2B5EF4-FFF2-40B4-BE49-F238E27FC236}">
              <a16:creationId xmlns:a16="http://schemas.microsoft.com/office/drawing/2014/main" id="{00000000-0008-0000-1000-0000BC000000}"/>
            </a:ext>
          </a:extLst>
        </xdr:cNvPr>
        <xdr:cNvSpPr txBox="1"/>
      </xdr:nvSpPr>
      <xdr:spPr>
        <a:xfrm>
          <a:off x="4216400" y="1013650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24765</xdr:rowOff>
    </xdr:from>
    <xdr:to>
      <xdr:col>20</xdr:col>
      <xdr:colOff>38100</xdr:colOff>
      <xdr:row>60</xdr:row>
      <xdr:rowOff>124460</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3384550" y="100869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60</xdr:row>
      <xdr:rowOff>74295</xdr:rowOff>
    </xdr:from>
    <xdr:to>
      <xdr:col>24</xdr:col>
      <xdr:colOff>63500</xdr:colOff>
      <xdr:row>60</xdr:row>
      <xdr:rowOff>145415</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3429000" y="10136505"/>
          <a:ext cx="7493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149860</xdr:rowOff>
    </xdr:from>
    <xdr:to>
      <xdr:col>15</xdr:col>
      <xdr:colOff>101600</xdr:colOff>
      <xdr:row>60</xdr:row>
      <xdr:rowOff>81280</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2571750" y="10044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31750</xdr:rowOff>
    </xdr:from>
    <xdr:to>
      <xdr:col>19</xdr:col>
      <xdr:colOff>171450</xdr:colOff>
      <xdr:row>60</xdr:row>
      <xdr:rowOff>74295</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2622550" y="1009396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112395</xdr:rowOff>
    </xdr:from>
    <xdr:to>
      <xdr:col>10</xdr:col>
      <xdr:colOff>165100</xdr:colOff>
      <xdr:row>60</xdr:row>
      <xdr:rowOff>43815</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1778000" y="10006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162560</xdr:rowOff>
    </xdr:from>
    <xdr:to>
      <xdr:col>15</xdr:col>
      <xdr:colOff>50800</xdr:colOff>
      <xdr:row>60</xdr:row>
      <xdr:rowOff>31750</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1828800" y="1005713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71755</xdr:rowOff>
    </xdr:from>
    <xdr:to>
      <xdr:col>6</xdr:col>
      <xdr:colOff>38100</xdr:colOff>
      <xdr:row>60</xdr:row>
      <xdr:rowOff>3175</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984250" y="99663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59</xdr:row>
      <xdr:rowOff>120650</xdr:rowOff>
    </xdr:from>
    <xdr:to>
      <xdr:col>10</xdr:col>
      <xdr:colOff>114300</xdr:colOff>
      <xdr:row>59</xdr:row>
      <xdr:rowOff>162560</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1028700" y="10015220"/>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3810</xdr:rowOff>
    </xdr:from>
    <xdr:ext cx="403225" cy="253365"/>
    <xdr:sp macro="" textlink="">
      <xdr:nvSpPr>
        <xdr:cNvPr id="197" name="n_1aveValue【体育館・プール】&#10;有形固定資産減価償却率">
          <a:extLst>
            <a:ext uri="{FF2B5EF4-FFF2-40B4-BE49-F238E27FC236}">
              <a16:creationId xmlns:a16="http://schemas.microsoft.com/office/drawing/2014/main" id="{00000000-0008-0000-1000-0000C5000000}"/>
            </a:ext>
          </a:extLst>
        </xdr:cNvPr>
        <xdr:cNvSpPr txBox="1"/>
      </xdr:nvSpPr>
      <xdr:spPr>
        <a:xfrm>
          <a:off x="3239135" y="102336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123190</xdr:rowOff>
    </xdr:from>
    <xdr:ext cx="403225" cy="251460"/>
    <xdr:sp macro="" textlink="">
      <xdr:nvSpPr>
        <xdr:cNvPr id="198" name="n_2aveValue【体育館・プール】&#10;有形固定資産減価償却率">
          <a:extLst>
            <a:ext uri="{FF2B5EF4-FFF2-40B4-BE49-F238E27FC236}">
              <a16:creationId xmlns:a16="http://schemas.microsoft.com/office/drawing/2014/main" id="{00000000-0008-0000-1000-0000C6000000}"/>
            </a:ext>
          </a:extLst>
        </xdr:cNvPr>
        <xdr:cNvSpPr txBox="1"/>
      </xdr:nvSpPr>
      <xdr:spPr>
        <a:xfrm>
          <a:off x="2439035" y="1018540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46990</xdr:rowOff>
    </xdr:from>
    <xdr:ext cx="403225" cy="251460"/>
    <xdr:sp macro="" textlink="">
      <xdr:nvSpPr>
        <xdr:cNvPr id="199" name="n_3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1645285" y="1010920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28575</xdr:rowOff>
    </xdr:from>
    <xdr:ext cx="405130" cy="251460"/>
    <xdr:sp macro="" textlink="">
      <xdr:nvSpPr>
        <xdr:cNvPr id="200" name="n_4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851535" y="1009078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140335</xdr:rowOff>
    </xdr:from>
    <xdr:ext cx="403225" cy="251460"/>
    <xdr:sp macro="" textlink="">
      <xdr:nvSpPr>
        <xdr:cNvPr id="201" name="n_1main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3239135" y="98672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97155</xdr:rowOff>
    </xdr:from>
    <xdr:ext cx="403225" cy="253365"/>
    <xdr:sp macro="" textlink="">
      <xdr:nvSpPr>
        <xdr:cNvPr id="202" name="n_2main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2439035" y="982408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60325</xdr:rowOff>
    </xdr:from>
    <xdr:ext cx="403225" cy="253365"/>
    <xdr:sp macro="" textlink="">
      <xdr:nvSpPr>
        <xdr:cNvPr id="203" name="n_3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1645285" y="97872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19050</xdr:rowOff>
    </xdr:from>
    <xdr:ext cx="405130" cy="253365"/>
    <xdr:sp macro="" textlink="">
      <xdr:nvSpPr>
        <xdr:cNvPr id="204" name="n_4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851535" y="97459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5" name="正方形/長方形 204">
          <a:extLst>
            <a:ext uri="{FF2B5EF4-FFF2-40B4-BE49-F238E27FC236}">
              <a16:creationId xmlns:a16="http://schemas.microsoft.com/office/drawing/2014/main" id="{00000000-0008-0000-1000-0000CD000000}"/>
            </a:ext>
          </a:extLst>
        </xdr:cNvPr>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1000-0000CE000000}"/>
            </a:ext>
          </a:extLst>
        </xdr:cNvPr>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7980" cy="220345"/>
    <xdr:sp macro="" textlink="">
      <xdr:nvSpPr>
        <xdr:cNvPr id="213" name="テキスト ボックス 212">
          <a:extLst>
            <a:ext uri="{FF2B5EF4-FFF2-40B4-BE49-F238E27FC236}">
              <a16:creationId xmlns:a16="http://schemas.microsoft.com/office/drawing/2014/main" id="{00000000-0008-0000-1000-0000D5000000}"/>
            </a:ext>
          </a:extLst>
        </xdr:cNvPr>
        <xdr:cNvSpPr txBox="1"/>
      </xdr:nvSpPr>
      <xdr:spPr>
        <a:xfrm>
          <a:off x="591820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103505</xdr:rowOff>
    </xdr:from>
    <xdr:ext cx="465455" cy="251460"/>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5527040" y="106686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66040</xdr:rowOff>
    </xdr:from>
    <xdr:ext cx="465455" cy="25146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5527040" y="102958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28575</xdr:rowOff>
    </xdr:from>
    <xdr:ext cx="465455" cy="25146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5527040" y="99231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159385</xdr:rowOff>
    </xdr:from>
    <xdr:ext cx="465455" cy="25146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5527040" y="95510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121920</xdr:rowOff>
    </xdr:from>
    <xdr:ext cx="465455" cy="25146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5527040" y="91782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5455" cy="25146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5527040" y="8805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7" name="【体育館・プール】&#10;一人当たり面積グラフ枠">
          <a:extLst>
            <a:ext uri="{FF2B5EF4-FFF2-40B4-BE49-F238E27FC236}">
              <a16:creationId xmlns:a16="http://schemas.microsoft.com/office/drawing/2014/main" id="{00000000-0008-0000-1000-0000E3000000}"/>
            </a:ext>
          </a:extLst>
        </xdr:cNvPr>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136525</xdr:rowOff>
    </xdr:from>
    <xdr:to>
      <xdr:col>54</xdr:col>
      <xdr:colOff>171450</xdr:colOff>
      <xdr:row>64</xdr:row>
      <xdr:rowOff>60325</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flipV="1">
          <a:off x="9429750" y="9360535"/>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63500</xdr:rowOff>
    </xdr:from>
    <xdr:ext cx="467995" cy="253365"/>
    <xdr:sp macro="" textlink="">
      <xdr:nvSpPr>
        <xdr:cNvPr id="229" name="【体育館・プール】&#10;一人当たり面積最小値テキスト">
          <a:extLst>
            <a:ext uri="{FF2B5EF4-FFF2-40B4-BE49-F238E27FC236}">
              <a16:creationId xmlns:a16="http://schemas.microsoft.com/office/drawing/2014/main" id="{00000000-0008-0000-1000-0000E5000000}"/>
            </a:ext>
          </a:extLst>
        </xdr:cNvPr>
        <xdr:cNvSpPr txBox="1"/>
      </xdr:nvSpPr>
      <xdr:spPr>
        <a:xfrm>
          <a:off x="9467850" y="1079627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60325</xdr:rowOff>
    </xdr:from>
    <xdr:to>
      <xdr:col>55</xdr:col>
      <xdr:colOff>88900</xdr:colOff>
      <xdr:row>64</xdr:row>
      <xdr:rowOff>60325</xdr:rowOff>
    </xdr:to>
    <xdr:cxnSp macro="">
      <xdr:nvCxnSpPr>
        <xdr:cNvPr id="230" name="直線コネクタ 229">
          <a:extLst>
            <a:ext uri="{FF2B5EF4-FFF2-40B4-BE49-F238E27FC236}">
              <a16:creationId xmlns:a16="http://schemas.microsoft.com/office/drawing/2014/main" id="{00000000-0008-0000-1000-0000E6000000}"/>
            </a:ext>
          </a:extLst>
        </xdr:cNvPr>
        <xdr:cNvCxnSpPr/>
      </xdr:nvCxnSpPr>
      <xdr:spPr>
        <a:xfrm>
          <a:off x="9359900" y="10793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84455</xdr:rowOff>
    </xdr:from>
    <xdr:ext cx="467995" cy="251460"/>
    <xdr:sp macro="" textlink="">
      <xdr:nvSpPr>
        <xdr:cNvPr id="231" name="【体育館・プール】&#10;一人当たり面積最大値テキスト">
          <a:extLst>
            <a:ext uri="{FF2B5EF4-FFF2-40B4-BE49-F238E27FC236}">
              <a16:creationId xmlns:a16="http://schemas.microsoft.com/office/drawing/2014/main" id="{00000000-0008-0000-1000-0000E7000000}"/>
            </a:ext>
          </a:extLst>
        </xdr:cNvPr>
        <xdr:cNvSpPr txBox="1"/>
      </xdr:nvSpPr>
      <xdr:spPr>
        <a:xfrm>
          <a:off x="9467850" y="914082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136525</xdr:rowOff>
    </xdr:from>
    <xdr:to>
      <xdr:col>55</xdr:col>
      <xdr:colOff>88900</xdr:colOff>
      <xdr:row>55</xdr:row>
      <xdr:rowOff>136525</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9359900" y="93605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141605</xdr:rowOff>
    </xdr:from>
    <xdr:ext cx="467995" cy="251460"/>
    <xdr:sp macro="" textlink="">
      <xdr:nvSpPr>
        <xdr:cNvPr id="233" name="【体育館・プール】&#10;一人当たり面積平均値テキスト">
          <a:extLst>
            <a:ext uri="{FF2B5EF4-FFF2-40B4-BE49-F238E27FC236}">
              <a16:creationId xmlns:a16="http://schemas.microsoft.com/office/drawing/2014/main" id="{00000000-0008-0000-1000-0000E9000000}"/>
            </a:ext>
          </a:extLst>
        </xdr:cNvPr>
        <xdr:cNvSpPr txBox="1"/>
      </xdr:nvSpPr>
      <xdr:spPr>
        <a:xfrm>
          <a:off x="9467850" y="10371455"/>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118745</xdr:rowOff>
    </xdr:from>
    <xdr:to>
      <xdr:col>55</xdr:col>
      <xdr:colOff>50800</xdr:colOff>
      <xdr:row>63</xdr:row>
      <xdr:rowOff>50800</xdr:rowOff>
    </xdr:to>
    <xdr:sp macro="" textlink="">
      <xdr:nvSpPr>
        <xdr:cNvPr id="234" name="フローチャート: 判断 233">
          <a:extLst>
            <a:ext uri="{FF2B5EF4-FFF2-40B4-BE49-F238E27FC236}">
              <a16:creationId xmlns:a16="http://schemas.microsoft.com/office/drawing/2014/main" id="{00000000-0008-0000-1000-0000EA000000}"/>
            </a:ext>
          </a:extLst>
        </xdr:cNvPr>
        <xdr:cNvSpPr/>
      </xdr:nvSpPr>
      <xdr:spPr>
        <a:xfrm>
          <a:off x="9398000" y="105162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144145</xdr:rowOff>
    </xdr:from>
    <xdr:to>
      <xdr:col>50</xdr:col>
      <xdr:colOff>165100</xdr:colOff>
      <xdr:row>63</xdr:row>
      <xdr:rowOff>75565</xdr:rowOff>
    </xdr:to>
    <xdr:sp macro="" textlink="">
      <xdr:nvSpPr>
        <xdr:cNvPr id="235" name="フローチャート: 判断 234">
          <a:extLst>
            <a:ext uri="{FF2B5EF4-FFF2-40B4-BE49-F238E27FC236}">
              <a16:creationId xmlns:a16="http://schemas.microsoft.com/office/drawing/2014/main" id="{00000000-0008-0000-1000-0000EB000000}"/>
            </a:ext>
          </a:extLst>
        </xdr:cNvPr>
        <xdr:cNvSpPr/>
      </xdr:nvSpPr>
      <xdr:spPr>
        <a:xfrm>
          <a:off x="8636000" y="10541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151130</xdr:rowOff>
    </xdr:from>
    <xdr:to>
      <xdr:col>46</xdr:col>
      <xdr:colOff>38100</xdr:colOff>
      <xdr:row>63</xdr:row>
      <xdr:rowOff>82550</xdr:rowOff>
    </xdr:to>
    <xdr:sp macro="" textlink="">
      <xdr:nvSpPr>
        <xdr:cNvPr id="236" name="フローチャート: 判断 235">
          <a:extLst>
            <a:ext uri="{FF2B5EF4-FFF2-40B4-BE49-F238E27FC236}">
              <a16:creationId xmlns:a16="http://schemas.microsoft.com/office/drawing/2014/main" id="{00000000-0008-0000-1000-0000EC000000}"/>
            </a:ext>
          </a:extLst>
        </xdr:cNvPr>
        <xdr:cNvSpPr/>
      </xdr:nvSpPr>
      <xdr:spPr>
        <a:xfrm>
          <a:off x="7842250" y="10548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150495</xdr:rowOff>
    </xdr:from>
    <xdr:to>
      <xdr:col>41</xdr:col>
      <xdr:colOff>101600</xdr:colOff>
      <xdr:row>63</xdr:row>
      <xdr:rowOff>81915</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7029450" y="10547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135890</xdr:rowOff>
    </xdr:from>
    <xdr:to>
      <xdr:col>36</xdr:col>
      <xdr:colOff>165100</xdr:colOff>
      <xdr:row>63</xdr:row>
      <xdr:rowOff>67945</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6235700" y="10533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1460"/>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92583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1460"/>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8515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1460"/>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7715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0095" cy="251460"/>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6908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146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6115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127000</xdr:rowOff>
    </xdr:from>
    <xdr:to>
      <xdr:col>55</xdr:col>
      <xdr:colOff>50800</xdr:colOff>
      <xdr:row>63</xdr:row>
      <xdr:rowOff>58420</xdr:rowOff>
    </xdr:to>
    <xdr:sp macro="" textlink="">
      <xdr:nvSpPr>
        <xdr:cNvPr id="244" name="楕円 243">
          <a:extLst>
            <a:ext uri="{FF2B5EF4-FFF2-40B4-BE49-F238E27FC236}">
              <a16:creationId xmlns:a16="http://schemas.microsoft.com/office/drawing/2014/main" id="{00000000-0008-0000-1000-0000F4000000}"/>
            </a:ext>
          </a:extLst>
        </xdr:cNvPr>
        <xdr:cNvSpPr/>
      </xdr:nvSpPr>
      <xdr:spPr>
        <a:xfrm>
          <a:off x="9398000" y="10524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106045</xdr:rowOff>
    </xdr:from>
    <xdr:ext cx="467995" cy="251460"/>
    <xdr:sp macro="" textlink="">
      <xdr:nvSpPr>
        <xdr:cNvPr id="245" name="【体育館・プール】&#10;一人当たり面積該当値テキスト">
          <a:extLst>
            <a:ext uri="{FF2B5EF4-FFF2-40B4-BE49-F238E27FC236}">
              <a16:creationId xmlns:a16="http://schemas.microsoft.com/office/drawing/2014/main" id="{00000000-0008-0000-1000-0000F5000000}"/>
            </a:ext>
          </a:extLst>
        </xdr:cNvPr>
        <xdr:cNvSpPr txBox="1"/>
      </xdr:nvSpPr>
      <xdr:spPr>
        <a:xfrm>
          <a:off x="9467850" y="1050353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20955</xdr:rowOff>
    </xdr:from>
    <xdr:to>
      <xdr:col>50</xdr:col>
      <xdr:colOff>165100</xdr:colOff>
      <xdr:row>62</xdr:row>
      <xdr:rowOff>120015</xdr:rowOff>
    </xdr:to>
    <xdr:sp macro="" textlink="">
      <xdr:nvSpPr>
        <xdr:cNvPr id="246" name="楕円 245">
          <a:extLst>
            <a:ext uri="{FF2B5EF4-FFF2-40B4-BE49-F238E27FC236}">
              <a16:creationId xmlns:a16="http://schemas.microsoft.com/office/drawing/2014/main" id="{00000000-0008-0000-1000-0000F6000000}"/>
            </a:ext>
          </a:extLst>
        </xdr:cNvPr>
        <xdr:cNvSpPr/>
      </xdr:nvSpPr>
      <xdr:spPr>
        <a:xfrm>
          <a:off x="8636000" y="10418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71120</xdr:rowOff>
    </xdr:from>
    <xdr:to>
      <xdr:col>55</xdr:col>
      <xdr:colOff>0</xdr:colOff>
      <xdr:row>63</xdr:row>
      <xdr:rowOff>8255</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a:off x="8686800" y="10468610"/>
          <a:ext cx="7429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135255</xdr:rowOff>
    </xdr:from>
    <xdr:to>
      <xdr:col>46</xdr:col>
      <xdr:colOff>38100</xdr:colOff>
      <xdr:row>63</xdr:row>
      <xdr:rowOff>67310</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7842250" y="105327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62</xdr:row>
      <xdr:rowOff>71120</xdr:rowOff>
    </xdr:from>
    <xdr:to>
      <xdr:col>50</xdr:col>
      <xdr:colOff>114300</xdr:colOff>
      <xdr:row>63</xdr:row>
      <xdr:rowOff>17145</xdr:rowOff>
    </xdr:to>
    <xdr:cxnSp macro="">
      <xdr:nvCxnSpPr>
        <xdr:cNvPr id="249" name="直線コネクタ 248">
          <a:extLst>
            <a:ext uri="{FF2B5EF4-FFF2-40B4-BE49-F238E27FC236}">
              <a16:creationId xmlns:a16="http://schemas.microsoft.com/office/drawing/2014/main" id="{00000000-0008-0000-1000-0000F9000000}"/>
            </a:ext>
          </a:extLst>
        </xdr:cNvPr>
        <xdr:cNvCxnSpPr/>
      </xdr:nvCxnSpPr>
      <xdr:spPr>
        <a:xfrm flipV="1">
          <a:off x="7886700" y="10468610"/>
          <a:ext cx="8001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69850</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7029450" y="105352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171450</xdr:colOff>
      <xdr:row>63</xdr:row>
      <xdr:rowOff>19685</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flipV="1">
          <a:off x="7080250" y="1058227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140970</xdr:rowOff>
    </xdr:from>
    <xdr:to>
      <xdr:col>36</xdr:col>
      <xdr:colOff>165100</xdr:colOff>
      <xdr:row>63</xdr:row>
      <xdr:rowOff>73025</xdr:rowOff>
    </xdr:to>
    <xdr:sp macro="" textlink="">
      <xdr:nvSpPr>
        <xdr:cNvPr id="252" name="楕円 251">
          <a:extLst>
            <a:ext uri="{FF2B5EF4-FFF2-40B4-BE49-F238E27FC236}">
              <a16:creationId xmlns:a16="http://schemas.microsoft.com/office/drawing/2014/main" id="{00000000-0008-0000-1000-0000FC000000}"/>
            </a:ext>
          </a:extLst>
        </xdr:cNvPr>
        <xdr:cNvSpPr/>
      </xdr:nvSpPr>
      <xdr:spPr>
        <a:xfrm>
          <a:off x="6235700" y="10538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19685</xdr:rowOff>
    </xdr:from>
    <xdr:to>
      <xdr:col>41</xdr:col>
      <xdr:colOff>50800</xdr:colOff>
      <xdr:row>63</xdr:row>
      <xdr:rowOff>22860</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flipV="1">
          <a:off x="6286500" y="1058481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67310</xdr:rowOff>
    </xdr:from>
    <xdr:ext cx="469900" cy="251460"/>
    <xdr:sp macro="" textlink="">
      <xdr:nvSpPr>
        <xdr:cNvPr id="254" name="n_1aveValue【体育館・プール】&#10;一人当たり面積">
          <a:extLst>
            <a:ext uri="{FF2B5EF4-FFF2-40B4-BE49-F238E27FC236}">
              <a16:creationId xmlns:a16="http://schemas.microsoft.com/office/drawing/2014/main" id="{00000000-0008-0000-1000-0000FE000000}"/>
            </a:ext>
          </a:extLst>
        </xdr:cNvPr>
        <xdr:cNvSpPr txBox="1"/>
      </xdr:nvSpPr>
      <xdr:spPr>
        <a:xfrm>
          <a:off x="8458200" y="106324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73660</xdr:rowOff>
    </xdr:from>
    <xdr:ext cx="469900" cy="252730"/>
    <xdr:sp macro="" textlink="">
      <xdr:nvSpPr>
        <xdr:cNvPr id="255" name="n_2aveValue【体育館・プール】&#10;一人当たり面積">
          <a:extLst>
            <a:ext uri="{FF2B5EF4-FFF2-40B4-BE49-F238E27FC236}">
              <a16:creationId xmlns:a16="http://schemas.microsoft.com/office/drawing/2014/main" id="{00000000-0008-0000-1000-0000FF000000}"/>
            </a:ext>
          </a:extLst>
        </xdr:cNvPr>
        <xdr:cNvSpPr txBox="1"/>
      </xdr:nvSpPr>
      <xdr:spPr>
        <a:xfrm>
          <a:off x="7677150" y="106387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73025</xdr:rowOff>
    </xdr:from>
    <xdr:ext cx="469900" cy="253365"/>
    <xdr:sp macro="" textlink="">
      <xdr:nvSpPr>
        <xdr:cNvPr id="256" name="n_3aveValue【体育館・プール】&#10;一人当たり面積">
          <a:extLst>
            <a:ext uri="{FF2B5EF4-FFF2-40B4-BE49-F238E27FC236}">
              <a16:creationId xmlns:a16="http://schemas.microsoft.com/office/drawing/2014/main" id="{00000000-0008-0000-1000-000000010000}"/>
            </a:ext>
          </a:extLst>
        </xdr:cNvPr>
        <xdr:cNvSpPr txBox="1"/>
      </xdr:nvSpPr>
      <xdr:spPr>
        <a:xfrm>
          <a:off x="6864350" y="106381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84455</xdr:rowOff>
    </xdr:from>
    <xdr:ext cx="469900" cy="251460"/>
    <xdr:sp macro="" textlink="">
      <xdr:nvSpPr>
        <xdr:cNvPr id="257" name="n_4aveValue【体育館・プール】&#10;一人当たり面積">
          <a:extLst>
            <a:ext uri="{FF2B5EF4-FFF2-40B4-BE49-F238E27FC236}">
              <a16:creationId xmlns:a16="http://schemas.microsoft.com/office/drawing/2014/main" id="{00000000-0008-0000-1000-000001010000}"/>
            </a:ext>
          </a:extLst>
        </xdr:cNvPr>
        <xdr:cNvSpPr txBox="1"/>
      </xdr:nvSpPr>
      <xdr:spPr>
        <a:xfrm>
          <a:off x="6070600" y="103143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136525</xdr:rowOff>
    </xdr:from>
    <xdr:ext cx="469900" cy="253365"/>
    <xdr:sp macro="" textlink="">
      <xdr:nvSpPr>
        <xdr:cNvPr id="258" name="n_1mainValue【体育館・プール】&#10;一人当たり面積">
          <a:extLst>
            <a:ext uri="{FF2B5EF4-FFF2-40B4-BE49-F238E27FC236}">
              <a16:creationId xmlns:a16="http://schemas.microsoft.com/office/drawing/2014/main" id="{00000000-0008-0000-1000-000002010000}"/>
            </a:ext>
          </a:extLst>
        </xdr:cNvPr>
        <xdr:cNvSpPr txBox="1"/>
      </xdr:nvSpPr>
      <xdr:spPr>
        <a:xfrm>
          <a:off x="8458200" y="101987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83185</xdr:rowOff>
    </xdr:from>
    <xdr:ext cx="469900" cy="253365"/>
    <xdr:sp macro="" textlink="">
      <xdr:nvSpPr>
        <xdr:cNvPr id="259" name="n_2mainValue【体育館・プール】&#10;一人当たり面積">
          <a:extLst>
            <a:ext uri="{FF2B5EF4-FFF2-40B4-BE49-F238E27FC236}">
              <a16:creationId xmlns:a16="http://schemas.microsoft.com/office/drawing/2014/main" id="{00000000-0008-0000-1000-000003010000}"/>
            </a:ext>
          </a:extLst>
        </xdr:cNvPr>
        <xdr:cNvSpPr txBox="1"/>
      </xdr:nvSpPr>
      <xdr:spPr>
        <a:xfrm>
          <a:off x="7677150" y="10313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85725</xdr:rowOff>
    </xdr:from>
    <xdr:ext cx="469900" cy="251460"/>
    <xdr:sp macro="" textlink="">
      <xdr:nvSpPr>
        <xdr:cNvPr id="260" name="n_3mainValue【体育館・プール】&#10;一人当たり面積">
          <a:extLst>
            <a:ext uri="{FF2B5EF4-FFF2-40B4-BE49-F238E27FC236}">
              <a16:creationId xmlns:a16="http://schemas.microsoft.com/office/drawing/2014/main" id="{00000000-0008-0000-1000-000004010000}"/>
            </a:ext>
          </a:extLst>
        </xdr:cNvPr>
        <xdr:cNvSpPr txBox="1"/>
      </xdr:nvSpPr>
      <xdr:spPr>
        <a:xfrm>
          <a:off x="6864350" y="103155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63500</xdr:rowOff>
    </xdr:from>
    <xdr:ext cx="469900" cy="253365"/>
    <xdr:sp macro="" textlink="">
      <xdr:nvSpPr>
        <xdr:cNvPr id="261" name="n_4mainValue【体育館・プール】&#10;一人当たり面積">
          <a:extLst>
            <a:ext uri="{FF2B5EF4-FFF2-40B4-BE49-F238E27FC236}">
              <a16:creationId xmlns:a16="http://schemas.microsoft.com/office/drawing/2014/main" id="{00000000-0008-0000-1000-000005010000}"/>
            </a:ext>
          </a:extLst>
        </xdr:cNvPr>
        <xdr:cNvSpPr txBox="1"/>
      </xdr:nvSpPr>
      <xdr:spPr>
        <a:xfrm>
          <a:off x="6070600" y="10628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2" name="正方形/長方形 261">
          <a:extLst>
            <a:ext uri="{FF2B5EF4-FFF2-40B4-BE49-F238E27FC236}">
              <a16:creationId xmlns:a16="http://schemas.microsoft.com/office/drawing/2014/main" id="{00000000-0008-0000-1000-000006010000}"/>
            </a:ext>
          </a:extLst>
        </xdr:cNvPr>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3" name="正方形/長方形 262">
          <a:extLst>
            <a:ext uri="{FF2B5EF4-FFF2-40B4-BE49-F238E27FC236}">
              <a16:creationId xmlns:a16="http://schemas.microsoft.com/office/drawing/2014/main" id="{00000000-0008-0000-1000-000007010000}"/>
            </a:ext>
          </a:extLst>
        </xdr:cNvPr>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6858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149225</xdr:rowOff>
    </xdr:from>
    <xdr:to>
      <xdr:col>59</xdr:col>
      <xdr:colOff>88900</xdr:colOff>
      <xdr:row>72</xdr:row>
      <xdr:rowOff>99060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276" name="正方形/長方形 275">
          <a:extLst>
            <a:ext uri="{FF2B5EF4-FFF2-40B4-BE49-F238E27FC236}">
              <a16:creationId xmlns:a16="http://schemas.microsoft.com/office/drawing/2014/main" id="{00000000-0008-0000-1000-000014010000}"/>
            </a:ext>
          </a:extLst>
        </xdr:cNvPr>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595630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666750" y="162306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275590" y="1856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89" name="直線コネクタ 288">
          <a:extLst>
            <a:ext uri="{FF2B5EF4-FFF2-40B4-BE49-F238E27FC236}">
              <a16:creationId xmlns:a16="http://schemas.microsoft.com/office/drawing/2014/main" id="{00000000-0008-0000-1000-000021010000}"/>
            </a:ext>
          </a:extLst>
        </xdr:cNvPr>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290" name="テキスト ボックス 289">
          <a:extLst>
            <a:ext uri="{FF2B5EF4-FFF2-40B4-BE49-F238E27FC236}">
              <a16:creationId xmlns:a16="http://schemas.microsoft.com/office/drawing/2014/main" id="{00000000-0008-0000-1000-000022010000}"/>
            </a:ext>
          </a:extLst>
        </xdr:cNvPr>
        <xdr:cNvSpPr txBox="1"/>
      </xdr:nvSpPr>
      <xdr:spPr>
        <a:xfrm>
          <a:off x="275590" y="18238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1" name="直線コネクタ 290">
          <a:extLst>
            <a:ext uri="{FF2B5EF4-FFF2-40B4-BE49-F238E27FC236}">
              <a16:creationId xmlns:a16="http://schemas.microsoft.com/office/drawing/2014/main" id="{00000000-0008-0000-1000-000023010000}"/>
            </a:ext>
          </a:extLst>
        </xdr:cNvPr>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1320" cy="259080"/>
    <xdr:sp macro="" textlink="">
      <xdr:nvSpPr>
        <xdr:cNvPr id="292" name="テキスト ボックス 291">
          <a:extLst>
            <a:ext uri="{FF2B5EF4-FFF2-40B4-BE49-F238E27FC236}">
              <a16:creationId xmlns:a16="http://schemas.microsoft.com/office/drawing/2014/main" id="{00000000-0008-0000-1000-000024010000}"/>
            </a:ext>
          </a:extLst>
        </xdr:cNvPr>
        <xdr:cNvSpPr txBox="1"/>
      </xdr:nvSpPr>
      <xdr:spPr>
        <a:xfrm>
          <a:off x="339725" y="179114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3" name="直線コネクタ 292">
          <a:extLst>
            <a:ext uri="{FF2B5EF4-FFF2-40B4-BE49-F238E27FC236}">
              <a16:creationId xmlns:a16="http://schemas.microsoft.com/office/drawing/2014/main" id="{00000000-0008-0000-1000-000025010000}"/>
            </a:ext>
          </a:extLst>
        </xdr:cNvPr>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1320" cy="257175"/>
    <xdr:sp macro="" textlink="">
      <xdr:nvSpPr>
        <xdr:cNvPr id="294" name="テキスト ボックス 293">
          <a:extLst>
            <a:ext uri="{FF2B5EF4-FFF2-40B4-BE49-F238E27FC236}">
              <a16:creationId xmlns:a16="http://schemas.microsoft.com/office/drawing/2014/main" id="{00000000-0008-0000-1000-000026010000}"/>
            </a:ext>
          </a:extLst>
        </xdr:cNvPr>
        <xdr:cNvSpPr txBox="1"/>
      </xdr:nvSpPr>
      <xdr:spPr>
        <a:xfrm>
          <a:off x="339725" y="175856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95" name="直線コネクタ 294">
          <a:extLst>
            <a:ext uri="{FF2B5EF4-FFF2-40B4-BE49-F238E27FC236}">
              <a16:creationId xmlns:a16="http://schemas.microsoft.com/office/drawing/2014/main" id="{00000000-0008-0000-1000-000027010000}"/>
            </a:ext>
          </a:extLst>
        </xdr:cNvPr>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1320" cy="258445"/>
    <xdr:sp macro="" textlink="">
      <xdr:nvSpPr>
        <xdr:cNvPr id="296" name="テキスト ボックス 295">
          <a:extLst>
            <a:ext uri="{FF2B5EF4-FFF2-40B4-BE49-F238E27FC236}">
              <a16:creationId xmlns:a16="http://schemas.microsoft.com/office/drawing/2014/main" id="{00000000-0008-0000-1000-000028010000}"/>
            </a:ext>
          </a:extLst>
        </xdr:cNvPr>
        <xdr:cNvSpPr txBox="1"/>
      </xdr:nvSpPr>
      <xdr:spPr>
        <a:xfrm>
          <a:off x="339725" y="172586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297" name="直線コネクタ 296">
          <a:extLst>
            <a:ext uri="{FF2B5EF4-FFF2-40B4-BE49-F238E27FC236}">
              <a16:creationId xmlns:a16="http://schemas.microsoft.com/office/drawing/2014/main" id="{00000000-0008-0000-1000-000029010000}"/>
            </a:ext>
          </a:extLst>
        </xdr:cNvPr>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1320" cy="259080"/>
    <xdr:sp macro="" textlink="">
      <xdr:nvSpPr>
        <xdr:cNvPr id="298" name="テキスト ボックス 297">
          <a:extLst>
            <a:ext uri="{FF2B5EF4-FFF2-40B4-BE49-F238E27FC236}">
              <a16:creationId xmlns:a16="http://schemas.microsoft.com/office/drawing/2014/main" id="{00000000-0008-0000-1000-00002A010000}"/>
            </a:ext>
          </a:extLst>
        </xdr:cNvPr>
        <xdr:cNvSpPr txBox="1"/>
      </xdr:nvSpPr>
      <xdr:spPr>
        <a:xfrm>
          <a:off x="339725" y="16932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299" name="直線コネクタ 298">
          <a:extLst>
            <a:ext uri="{FF2B5EF4-FFF2-40B4-BE49-F238E27FC236}">
              <a16:creationId xmlns:a16="http://schemas.microsoft.com/office/drawing/2014/main" id="{00000000-0008-0000-1000-00002B010000}"/>
            </a:ext>
          </a:extLst>
        </xdr:cNvPr>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384810" y="166052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1000-00002D010000}"/>
            </a:ext>
          </a:extLst>
        </xdr:cNvPr>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0000000-0008-0000-1000-00002E010000}"/>
            </a:ext>
          </a:extLst>
        </xdr:cNvPr>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53340</xdr:rowOff>
    </xdr:from>
    <xdr:to>
      <xdr:col>24</xdr:col>
      <xdr:colOff>62865</xdr:colOff>
      <xdr:row>108</xdr:row>
      <xdr:rowOff>95885</xdr:rowOff>
    </xdr:to>
    <xdr:cxnSp macro="">
      <xdr:nvCxnSpPr>
        <xdr:cNvPr id="303" name="直線コネクタ 302">
          <a:extLst>
            <a:ext uri="{FF2B5EF4-FFF2-40B4-BE49-F238E27FC236}">
              <a16:creationId xmlns:a16="http://schemas.microsoft.com/office/drawing/2014/main" id="{00000000-0008-0000-1000-00002F010000}"/>
            </a:ext>
          </a:extLst>
        </xdr:cNvPr>
        <xdr:cNvCxnSpPr/>
      </xdr:nvCxnSpPr>
      <xdr:spPr>
        <a:xfrm flipV="1">
          <a:off x="4177665" y="1685544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99695</xdr:rowOff>
    </xdr:from>
    <xdr:ext cx="403225" cy="257175"/>
    <xdr:sp macro="" textlink="">
      <xdr:nvSpPr>
        <xdr:cNvPr id="304" name="【市民会館】&#10;有形固定資産減価償却率最小値テキスト">
          <a:extLst>
            <a:ext uri="{FF2B5EF4-FFF2-40B4-BE49-F238E27FC236}">
              <a16:creationId xmlns:a16="http://schemas.microsoft.com/office/drawing/2014/main" id="{00000000-0008-0000-1000-000030010000}"/>
            </a:ext>
          </a:extLst>
        </xdr:cNvPr>
        <xdr:cNvSpPr txBox="1"/>
      </xdr:nvSpPr>
      <xdr:spPr>
        <a:xfrm>
          <a:off x="4216400" y="182733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95885</xdr:rowOff>
    </xdr:from>
    <xdr:to>
      <xdr:col>24</xdr:col>
      <xdr:colOff>152400</xdr:colOff>
      <xdr:row>108</xdr:row>
      <xdr:rowOff>95885</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4108450" y="18269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0</xdr:rowOff>
    </xdr:from>
    <xdr:ext cx="338455" cy="259080"/>
    <xdr:sp macro="" textlink="">
      <xdr:nvSpPr>
        <xdr:cNvPr id="306" name="【市民会館】&#10;有形固定資産減価償却率最大値テキスト">
          <a:extLst>
            <a:ext uri="{FF2B5EF4-FFF2-40B4-BE49-F238E27FC236}">
              <a16:creationId xmlns:a16="http://schemas.microsoft.com/office/drawing/2014/main" id="{00000000-0008-0000-1000-000032010000}"/>
            </a:ext>
          </a:extLst>
        </xdr:cNvPr>
        <xdr:cNvSpPr txBox="1"/>
      </xdr:nvSpPr>
      <xdr:spPr>
        <a:xfrm>
          <a:off x="4216400" y="166306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53340</xdr:rowOff>
    </xdr:from>
    <xdr:to>
      <xdr:col>24</xdr:col>
      <xdr:colOff>152400</xdr:colOff>
      <xdr:row>100</xdr:row>
      <xdr:rowOff>53340</xdr:rowOff>
    </xdr:to>
    <xdr:cxnSp macro="">
      <xdr:nvCxnSpPr>
        <xdr:cNvPr id="307" name="直線コネクタ 306">
          <a:extLst>
            <a:ext uri="{FF2B5EF4-FFF2-40B4-BE49-F238E27FC236}">
              <a16:creationId xmlns:a16="http://schemas.microsoft.com/office/drawing/2014/main" id="{00000000-0008-0000-1000-000033010000}"/>
            </a:ext>
          </a:extLst>
        </xdr:cNvPr>
        <xdr:cNvCxnSpPr/>
      </xdr:nvCxnSpPr>
      <xdr:spPr>
        <a:xfrm>
          <a:off x="4108450" y="16855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78740</xdr:rowOff>
    </xdr:from>
    <xdr:ext cx="403225" cy="259080"/>
    <xdr:sp macro="" textlink="">
      <xdr:nvSpPr>
        <xdr:cNvPr id="308" name="【市民会館】&#10;有形固定資産減価償却率平均値テキスト">
          <a:extLst>
            <a:ext uri="{FF2B5EF4-FFF2-40B4-BE49-F238E27FC236}">
              <a16:creationId xmlns:a16="http://schemas.microsoft.com/office/drawing/2014/main" id="{00000000-0008-0000-1000-000034010000}"/>
            </a:ext>
          </a:extLst>
        </xdr:cNvPr>
        <xdr:cNvSpPr txBox="1"/>
      </xdr:nvSpPr>
      <xdr:spPr>
        <a:xfrm>
          <a:off x="4216400" y="1756664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100330</xdr:rowOff>
    </xdr:from>
    <xdr:to>
      <xdr:col>24</xdr:col>
      <xdr:colOff>114300</xdr:colOff>
      <xdr:row>105</xdr:row>
      <xdr:rowOff>30480</xdr:rowOff>
    </xdr:to>
    <xdr:sp macro="" textlink="">
      <xdr:nvSpPr>
        <xdr:cNvPr id="309" name="フローチャート: 判断 308">
          <a:extLst>
            <a:ext uri="{FF2B5EF4-FFF2-40B4-BE49-F238E27FC236}">
              <a16:creationId xmlns:a16="http://schemas.microsoft.com/office/drawing/2014/main" id="{00000000-0008-0000-1000-000035010000}"/>
            </a:ext>
          </a:extLst>
        </xdr:cNvPr>
        <xdr:cNvSpPr/>
      </xdr:nvSpPr>
      <xdr:spPr>
        <a:xfrm>
          <a:off x="41275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111760</xdr:rowOff>
    </xdr:from>
    <xdr:to>
      <xdr:col>20</xdr:col>
      <xdr:colOff>38100</xdr:colOff>
      <xdr:row>105</xdr:row>
      <xdr:rowOff>41910</xdr:rowOff>
    </xdr:to>
    <xdr:sp macro="" textlink="">
      <xdr:nvSpPr>
        <xdr:cNvPr id="310" name="フローチャート: 判断 309">
          <a:extLst>
            <a:ext uri="{FF2B5EF4-FFF2-40B4-BE49-F238E27FC236}">
              <a16:creationId xmlns:a16="http://schemas.microsoft.com/office/drawing/2014/main" id="{00000000-0008-0000-1000-000036010000}"/>
            </a:ext>
          </a:extLst>
        </xdr:cNvPr>
        <xdr:cNvSpPr/>
      </xdr:nvSpPr>
      <xdr:spPr>
        <a:xfrm>
          <a:off x="3384550" y="17599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311" name="フローチャート: 判断 310">
          <a:extLst>
            <a:ext uri="{FF2B5EF4-FFF2-40B4-BE49-F238E27FC236}">
              <a16:creationId xmlns:a16="http://schemas.microsoft.com/office/drawing/2014/main" id="{00000000-0008-0000-1000-000037010000}"/>
            </a:ext>
          </a:extLst>
        </xdr:cNvPr>
        <xdr:cNvSpPr/>
      </xdr:nvSpPr>
      <xdr:spPr>
        <a:xfrm>
          <a:off x="257175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312" name="フローチャート: 判断 311">
          <a:extLst>
            <a:ext uri="{FF2B5EF4-FFF2-40B4-BE49-F238E27FC236}">
              <a16:creationId xmlns:a16="http://schemas.microsoft.com/office/drawing/2014/main" id="{00000000-0008-0000-1000-000038010000}"/>
            </a:ext>
          </a:extLst>
        </xdr:cNvPr>
        <xdr:cNvSpPr/>
      </xdr:nvSpPr>
      <xdr:spPr>
        <a:xfrm>
          <a:off x="1778000" y="1755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313" name="フローチャート: 判断 312">
          <a:extLst>
            <a:ext uri="{FF2B5EF4-FFF2-40B4-BE49-F238E27FC236}">
              <a16:creationId xmlns:a16="http://schemas.microsoft.com/office/drawing/2014/main" id="{00000000-0008-0000-1000-000039010000}"/>
            </a:ext>
          </a:extLst>
        </xdr:cNvPr>
        <xdr:cNvSpPr/>
      </xdr:nvSpPr>
      <xdr:spPr>
        <a:xfrm>
          <a:off x="984250" y="17553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4" name="テキスト ボックス 313">
          <a:extLst>
            <a:ext uri="{FF2B5EF4-FFF2-40B4-BE49-F238E27FC236}">
              <a16:creationId xmlns:a16="http://schemas.microsoft.com/office/drawing/2014/main" id="{00000000-0008-0000-1000-00003A010000}"/>
            </a:ext>
          </a:extLst>
        </xdr:cNvPr>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095" cy="259080"/>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24511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318" name="テキスト ボックス 317">
          <a:extLst>
            <a:ext uri="{FF2B5EF4-FFF2-40B4-BE49-F238E27FC236}">
              <a16:creationId xmlns:a16="http://schemas.microsoft.com/office/drawing/2014/main" id="{00000000-0008-0000-1000-00003E010000}"/>
            </a:ext>
          </a:extLst>
        </xdr:cNvPr>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88900</xdr:rowOff>
    </xdr:from>
    <xdr:to>
      <xdr:col>24</xdr:col>
      <xdr:colOff>114300</xdr:colOff>
      <xdr:row>104</xdr:row>
      <xdr:rowOff>19050</xdr:rowOff>
    </xdr:to>
    <xdr:sp macro="" textlink="">
      <xdr:nvSpPr>
        <xdr:cNvPr id="319" name="楕円 318">
          <a:extLst>
            <a:ext uri="{FF2B5EF4-FFF2-40B4-BE49-F238E27FC236}">
              <a16:creationId xmlns:a16="http://schemas.microsoft.com/office/drawing/2014/main" id="{00000000-0008-0000-1000-00003F010000}"/>
            </a:ext>
          </a:extLst>
        </xdr:cNvPr>
        <xdr:cNvSpPr/>
      </xdr:nvSpPr>
      <xdr:spPr>
        <a:xfrm>
          <a:off x="41275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111760</xdr:rowOff>
    </xdr:from>
    <xdr:ext cx="403225" cy="257175"/>
    <xdr:sp macro="" textlink="">
      <xdr:nvSpPr>
        <xdr:cNvPr id="320" name="【市民会館】&#10;有形固定資産減価償却率該当値テキスト">
          <a:extLst>
            <a:ext uri="{FF2B5EF4-FFF2-40B4-BE49-F238E27FC236}">
              <a16:creationId xmlns:a16="http://schemas.microsoft.com/office/drawing/2014/main" id="{00000000-0008-0000-1000-000040010000}"/>
            </a:ext>
          </a:extLst>
        </xdr:cNvPr>
        <xdr:cNvSpPr txBox="1"/>
      </xdr:nvSpPr>
      <xdr:spPr>
        <a:xfrm>
          <a:off x="4216400" y="1725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56515</xdr:rowOff>
    </xdr:from>
    <xdr:to>
      <xdr:col>20</xdr:col>
      <xdr:colOff>38100</xdr:colOff>
      <xdr:row>103</xdr:row>
      <xdr:rowOff>158115</xdr:rowOff>
    </xdr:to>
    <xdr:sp macro="" textlink="">
      <xdr:nvSpPr>
        <xdr:cNvPr id="321" name="楕円 320">
          <a:extLst>
            <a:ext uri="{FF2B5EF4-FFF2-40B4-BE49-F238E27FC236}">
              <a16:creationId xmlns:a16="http://schemas.microsoft.com/office/drawing/2014/main" id="{00000000-0008-0000-1000-000041010000}"/>
            </a:ext>
          </a:extLst>
        </xdr:cNvPr>
        <xdr:cNvSpPr/>
      </xdr:nvSpPr>
      <xdr:spPr>
        <a:xfrm>
          <a:off x="3384550" y="17372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103</xdr:row>
      <xdr:rowOff>107315</xdr:rowOff>
    </xdr:from>
    <xdr:to>
      <xdr:col>24</xdr:col>
      <xdr:colOff>63500</xdr:colOff>
      <xdr:row>103</xdr:row>
      <xdr:rowOff>139700</xdr:rowOff>
    </xdr:to>
    <xdr:cxnSp macro="">
      <xdr:nvCxnSpPr>
        <xdr:cNvPr id="322" name="直線コネクタ 321">
          <a:extLst>
            <a:ext uri="{FF2B5EF4-FFF2-40B4-BE49-F238E27FC236}">
              <a16:creationId xmlns:a16="http://schemas.microsoft.com/office/drawing/2014/main" id="{00000000-0008-0000-1000-000042010000}"/>
            </a:ext>
          </a:extLst>
        </xdr:cNvPr>
        <xdr:cNvCxnSpPr/>
      </xdr:nvCxnSpPr>
      <xdr:spPr>
        <a:xfrm>
          <a:off x="3429000" y="17423765"/>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323" name="楕円 322">
          <a:extLst>
            <a:ext uri="{FF2B5EF4-FFF2-40B4-BE49-F238E27FC236}">
              <a16:creationId xmlns:a16="http://schemas.microsoft.com/office/drawing/2014/main" id="{00000000-0008-0000-1000-000043010000}"/>
            </a:ext>
          </a:extLst>
        </xdr:cNvPr>
        <xdr:cNvSpPr/>
      </xdr:nvSpPr>
      <xdr:spPr>
        <a:xfrm>
          <a:off x="257175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171450</xdr:colOff>
      <xdr:row>103</xdr:row>
      <xdr:rowOff>107315</xdr:rowOff>
    </xdr:to>
    <xdr:cxnSp macro="">
      <xdr:nvCxnSpPr>
        <xdr:cNvPr id="324" name="直線コネクタ 323">
          <a:extLst>
            <a:ext uri="{FF2B5EF4-FFF2-40B4-BE49-F238E27FC236}">
              <a16:creationId xmlns:a16="http://schemas.microsoft.com/office/drawing/2014/main" id="{00000000-0008-0000-1000-000044010000}"/>
            </a:ext>
          </a:extLst>
        </xdr:cNvPr>
        <xdr:cNvCxnSpPr/>
      </xdr:nvCxnSpPr>
      <xdr:spPr>
        <a:xfrm>
          <a:off x="2622550" y="17392650"/>
          <a:ext cx="8064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164465</xdr:rowOff>
    </xdr:from>
    <xdr:to>
      <xdr:col>10</xdr:col>
      <xdr:colOff>165100</xdr:colOff>
      <xdr:row>103</xdr:row>
      <xdr:rowOff>94615</xdr:rowOff>
    </xdr:to>
    <xdr:sp macro="" textlink="">
      <xdr:nvSpPr>
        <xdr:cNvPr id="325" name="楕円 324">
          <a:extLst>
            <a:ext uri="{FF2B5EF4-FFF2-40B4-BE49-F238E27FC236}">
              <a16:creationId xmlns:a16="http://schemas.microsoft.com/office/drawing/2014/main" id="{00000000-0008-0000-1000-000045010000}"/>
            </a:ext>
          </a:extLst>
        </xdr:cNvPr>
        <xdr:cNvSpPr/>
      </xdr:nvSpPr>
      <xdr:spPr>
        <a:xfrm>
          <a:off x="1778000" y="173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43815</xdr:rowOff>
    </xdr:from>
    <xdr:to>
      <xdr:col>15</xdr:col>
      <xdr:colOff>50800</xdr:colOff>
      <xdr:row>103</xdr:row>
      <xdr:rowOff>76200</xdr:rowOff>
    </xdr:to>
    <xdr:cxnSp macro="">
      <xdr:nvCxnSpPr>
        <xdr:cNvPr id="326" name="直線コネクタ 325">
          <a:extLst>
            <a:ext uri="{FF2B5EF4-FFF2-40B4-BE49-F238E27FC236}">
              <a16:creationId xmlns:a16="http://schemas.microsoft.com/office/drawing/2014/main" id="{00000000-0008-0000-1000-000046010000}"/>
            </a:ext>
          </a:extLst>
        </xdr:cNvPr>
        <xdr:cNvCxnSpPr/>
      </xdr:nvCxnSpPr>
      <xdr:spPr>
        <a:xfrm>
          <a:off x="1828800" y="1736026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134620</xdr:rowOff>
    </xdr:from>
    <xdr:to>
      <xdr:col>6</xdr:col>
      <xdr:colOff>38100</xdr:colOff>
      <xdr:row>103</xdr:row>
      <xdr:rowOff>64770</xdr:rowOff>
    </xdr:to>
    <xdr:sp macro="" textlink="">
      <xdr:nvSpPr>
        <xdr:cNvPr id="327" name="楕円 326">
          <a:extLst>
            <a:ext uri="{FF2B5EF4-FFF2-40B4-BE49-F238E27FC236}">
              <a16:creationId xmlns:a16="http://schemas.microsoft.com/office/drawing/2014/main" id="{00000000-0008-0000-1000-000047010000}"/>
            </a:ext>
          </a:extLst>
        </xdr:cNvPr>
        <xdr:cNvSpPr/>
      </xdr:nvSpPr>
      <xdr:spPr>
        <a:xfrm>
          <a:off x="984250" y="17279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103</xdr:row>
      <xdr:rowOff>13970</xdr:rowOff>
    </xdr:from>
    <xdr:to>
      <xdr:col>10</xdr:col>
      <xdr:colOff>114300</xdr:colOff>
      <xdr:row>103</xdr:row>
      <xdr:rowOff>43815</xdr:rowOff>
    </xdr:to>
    <xdr:cxnSp macro="">
      <xdr:nvCxnSpPr>
        <xdr:cNvPr id="328" name="直線コネクタ 327">
          <a:extLst>
            <a:ext uri="{FF2B5EF4-FFF2-40B4-BE49-F238E27FC236}">
              <a16:creationId xmlns:a16="http://schemas.microsoft.com/office/drawing/2014/main" id="{00000000-0008-0000-1000-000048010000}"/>
            </a:ext>
          </a:extLst>
        </xdr:cNvPr>
        <xdr:cNvCxnSpPr/>
      </xdr:nvCxnSpPr>
      <xdr:spPr>
        <a:xfrm>
          <a:off x="1028700" y="1733042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33020</xdr:rowOff>
    </xdr:from>
    <xdr:ext cx="403225" cy="259080"/>
    <xdr:sp macro="" textlink="">
      <xdr:nvSpPr>
        <xdr:cNvPr id="329" name="n_1aveValue【市民会館】&#10;有形固定資産減価償却率">
          <a:extLst>
            <a:ext uri="{FF2B5EF4-FFF2-40B4-BE49-F238E27FC236}">
              <a16:creationId xmlns:a16="http://schemas.microsoft.com/office/drawing/2014/main" id="{00000000-0008-0000-1000-000049010000}"/>
            </a:ext>
          </a:extLst>
        </xdr:cNvPr>
        <xdr:cNvSpPr txBox="1"/>
      </xdr:nvSpPr>
      <xdr:spPr>
        <a:xfrm>
          <a:off x="3239135" y="17692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150495</xdr:rowOff>
    </xdr:from>
    <xdr:ext cx="403225" cy="259080"/>
    <xdr:sp macro="" textlink="">
      <xdr:nvSpPr>
        <xdr:cNvPr id="330" name="n_2aveValue【市民会館】&#10;有形固定資産減価償却率">
          <a:extLst>
            <a:ext uri="{FF2B5EF4-FFF2-40B4-BE49-F238E27FC236}">
              <a16:creationId xmlns:a16="http://schemas.microsoft.com/office/drawing/2014/main" id="{00000000-0008-0000-1000-00004A010000}"/>
            </a:ext>
          </a:extLst>
        </xdr:cNvPr>
        <xdr:cNvSpPr txBox="1"/>
      </xdr:nvSpPr>
      <xdr:spPr>
        <a:xfrm>
          <a:off x="2439035" y="17638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160655</xdr:rowOff>
    </xdr:from>
    <xdr:ext cx="403225" cy="259080"/>
    <xdr:sp macro="" textlink="">
      <xdr:nvSpPr>
        <xdr:cNvPr id="331" name="n_3aveValue【市民会館】&#10;有形固定資産減価償却率">
          <a:extLst>
            <a:ext uri="{FF2B5EF4-FFF2-40B4-BE49-F238E27FC236}">
              <a16:creationId xmlns:a16="http://schemas.microsoft.com/office/drawing/2014/main" id="{00000000-0008-0000-1000-00004B010000}"/>
            </a:ext>
          </a:extLst>
        </xdr:cNvPr>
        <xdr:cNvSpPr txBox="1"/>
      </xdr:nvSpPr>
      <xdr:spPr>
        <a:xfrm>
          <a:off x="1645285" y="176485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158750</xdr:rowOff>
    </xdr:from>
    <xdr:ext cx="405130" cy="259080"/>
    <xdr:sp macro="" textlink="">
      <xdr:nvSpPr>
        <xdr:cNvPr id="332" name="n_4aveValue【市民会館】&#10;有形固定資産減価償却率">
          <a:extLst>
            <a:ext uri="{FF2B5EF4-FFF2-40B4-BE49-F238E27FC236}">
              <a16:creationId xmlns:a16="http://schemas.microsoft.com/office/drawing/2014/main" id="{00000000-0008-0000-1000-00004C010000}"/>
            </a:ext>
          </a:extLst>
        </xdr:cNvPr>
        <xdr:cNvSpPr txBox="1"/>
      </xdr:nvSpPr>
      <xdr:spPr>
        <a:xfrm>
          <a:off x="851535" y="1764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3175</xdr:rowOff>
    </xdr:from>
    <xdr:ext cx="403225" cy="259080"/>
    <xdr:sp macro="" textlink="">
      <xdr:nvSpPr>
        <xdr:cNvPr id="333" name="n_1mainValue【市民会館】&#10;有形固定資産減価償却率">
          <a:extLst>
            <a:ext uri="{FF2B5EF4-FFF2-40B4-BE49-F238E27FC236}">
              <a16:creationId xmlns:a16="http://schemas.microsoft.com/office/drawing/2014/main" id="{00000000-0008-0000-1000-00004D010000}"/>
            </a:ext>
          </a:extLst>
        </xdr:cNvPr>
        <xdr:cNvSpPr txBox="1"/>
      </xdr:nvSpPr>
      <xdr:spPr>
        <a:xfrm>
          <a:off x="3239135" y="17148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143510</xdr:rowOff>
    </xdr:from>
    <xdr:ext cx="403225" cy="257175"/>
    <xdr:sp macro="" textlink="">
      <xdr:nvSpPr>
        <xdr:cNvPr id="334" name="n_2mainValue【市民会館】&#10;有形固定資産減価償却率">
          <a:extLst>
            <a:ext uri="{FF2B5EF4-FFF2-40B4-BE49-F238E27FC236}">
              <a16:creationId xmlns:a16="http://schemas.microsoft.com/office/drawing/2014/main" id="{00000000-0008-0000-1000-00004E010000}"/>
            </a:ext>
          </a:extLst>
        </xdr:cNvPr>
        <xdr:cNvSpPr txBox="1"/>
      </xdr:nvSpPr>
      <xdr:spPr>
        <a:xfrm>
          <a:off x="2439035" y="171170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111125</xdr:rowOff>
    </xdr:from>
    <xdr:ext cx="403225" cy="257175"/>
    <xdr:sp macro="" textlink="">
      <xdr:nvSpPr>
        <xdr:cNvPr id="335" name="n_3mainValue【市民会館】&#10;有形固定資産減価償却率">
          <a:extLst>
            <a:ext uri="{FF2B5EF4-FFF2-40B4-BE49-F238E27FC236}">
              <a16:creationId xmlns:a16="http://schemas.microsoft.com/office/drawing/2014/main" id="{00000000-0008-0000-1000-00004F010000}"/>
            </a:ext>
          </a:extLst>
        </xdr:cNvPr>
        <xdr:cNvSpPr txBox="1"/>
      </xdr:nvSpPr>
      <xdr:spPr>
        <a:xfrm>
          <a:off x="1645285" y="17084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81280</xdr:rowOff>
    </xdr:from>
    <xdr:ext cx="405130" cy="259080"/>
    <xdr:sp macro="" textlink="">
      <xdr:nvSpPr>
        <xdr:cNvPr id="336" name="n_4mainValue【市民会館】&#10;有形固定資産減価償却率">
          <a:extLst>
            <a:ext uri="{FF2B5EF4-FFF2-40B4-BE49-F238E27FC236}">
              <a16:creationId xmlns:a16="http://schemas.microsoft.com/office/drawing/2014/main" id="{00000000-0008-0000-1000-000050010000}"/>
            </a:ext>
          </a:extLst>
        </xdr:cNvPr>
        <xdr:cNvSpPr txBox="1"/>
      </xdr:nvSpPr>
      <xdr:spPr>
        <a:xfrm>
          <a:off x="851535" y="17054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1000-000051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1000-000052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1000-000053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1000-000054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1000-000055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1000-000056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1000-000057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1000-000058010000}"/>
            </a:ext>
          </a:extLst>
        </xdr:cNvPr>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345" name="テキスト ボックス 344">
          <a:extLst>
            <a:ext uri="{FF2B5EF4-FFF2-40B4-BE49-F238E27FC236}">
              <a16:creationId xmlns:a16="http://schemas.microsoft.com/office/drawing/2014/main" id="{00000000-0008-0000-1000-000059010000}"/>
            </a:ext>
          </a:extLst>
        </xdr:cNvPr>
        <xdr:cNvSpPr txBox="1"/>
      </xdr:nvSpPr>
      <xdr:spPr>
        <a:xfrm>
          <a:off x="5918200" y="162306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5956300" y="18249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5455" cy="259080"/>
    <xdr:sp macro="" textlink="">
      <xdr:nvSpPr>
        <xdr:cNvPr id="348" name="テキスト ボックス 347">
          <a:extLst>
            <a:ext uri="{FF2B5EF4-FFF2-40B4-BE49-F238E27FC236}">
              <a16:creationId xmlns:a16="http://schemas.microsoft.com/office/drawing/2014/main" id="{00000000-0008-0000-1000-00005C010000}"/>
            </a:ext>
          </a:extLst>
        </xdr:cNvPr>
        <xdr:cNvSpPr txBox="1"/>
      </xdr:nvSpPr>
      <xdr:spPr>
        <a:xfrm>
          <a:off x="5527040" y="18107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5956300" y="17792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5455" cy="259080"/>
    <xdr:sp macro="" textlink="">
      <xdr:nvSpPr>
        <xdr:cNvPr id="350" name="テキスト ボックス 349">
          <a:extLst>
            <a:ext uri="{FF2B5EF4-FFF2-40B4-BE49-F238E27FC236}">
              <a16:creationId xmlns:a16="http://schemas.microsoft.com/office/drawing/2014/main" id="{00000000-0008-0000-1000-00005E010000}"/>
            </a:ext>
          </a:extLst>
        </xdr:cNvPr>
        <xdr:cNvSpPr txBox="1"/>
      </xdr:nvSpPr>
      <xdr:spPr>
        <a:xfrm>
          <a:off x="5527040" y="17650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00000000-0008-0000-1000-00005F010000}"/>
            </a:ext>
          </a:extLst>
        </xdr:cNvPr>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5455" cy="259080"/>
    <xdr:sp macro="" textlink="">
      <xdr:nvSpPr>
        <xdr:cNvPr id="352" name="テキスト ボックス 351">
          <a:extLst>
            <a:ext uri="{FF2B5EF4-FFF2-40B4-BE49-F238E27FC236}">
              <a16:creationId xmlns:a16="http://schemas.microsoft.com/office/drawing/2014/main" id="{00000000-0008-0000-1000-000060010000}"/>
            </a:ext>
          </a:extLst>
        </xdr:cNvPr>
        <xdr:cNvSpPr txBox="1"/>
      </xdr:nvSpPr>
      <xdr:spPr>
        <a:xfrm>
          <a:off x="55270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00000000-0008-0000-1000-000061010000}"/>
            </a:ext>
          </a:extLst>
        </xdr:cNvPr>
        <xdr:cNvCxnSpPr/>
      </xdr:nvCxnSpPr>
      <xdr:spPr>
        <a:xfrm>
          <a:off x="5956300" y="16878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5455" cy="259080"/>
    <xdr:sp macro="" textlink="">
      <xdr:nvSpPr>
        <xdr:cNvPr id="354" name="テキスト ボックス 353">
          <a:extLst>
            <a:ext uri="{FF2B5EF4-FFF2-40B4-BE49-F238E27FC236}">
              <a16:creationId xmlns:a16="http://schemas.microsoft.com/office/drawing/2014/main" id="{00000000-0008-0000-1000-000062010000}"/>
            </a:ext>
          </a:extLst>
        </xdr:cNvPr>
        <xdr:cNvSpPr txBox="1"/>
      </xdr:nvSpPr>
      <xdr:spPr>
        <a:xfrm>
          <a:off x="5527040" y="16736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1000-000063010000}"/>
            </a:ext>
          </a:extLst>
        </xdr:cNvPr>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5527040" y="16278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1000-000065010000}"/>
            </a:ext>
          </a:extLst>
        </xdr:cNvPr>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102</xdr:row>
      <xdr:rowOff>11430</xdr:rowOff>
    </xdr:from>
    <xdr:to>
      <xdr:col>54</xdr:col>
      <xdr:colOff>171450</xdr:colOff>
      <xdr:row>108</xdr:row>
      <xdr:rowOff>68580</xdr:rowOff>
    </xdr:to>
    <xdr:cxnSp macro="">
      <xdr:nvCxnSpPr>
        <xdr:cNvPr id="358" name="直線コネクタ 357">
          <a:extLst>
            <a:ext uri="{FF2B5EF4-FFF2-40B4-BE49-F238E27FC236}">
              <a16:creationId xmlns:a16="http://schemas.microsoft.com/office/drawing/2014/main" id="{00000000-0008-0000-1000-000066010000}"/>
            </a:ext>
          </a:extLst>
        </xdr:cNvPr>
        <xdr:cNvCxnSpPr/>
      </xdr:nvCxnSpPr>
      <xdr:spPr>
        <a:xfrm flipV="1">
          <a:off x="9429750" y="17156430"/>
          <a:ext cx="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73025</xdr:rowOff>
    </xdr:from>
    <xdr:ext cx="467995" cy="259080"/>
    <xdr:sp macro="" textlink="">
      <xdr:nvSpPr>
        <xdr:cNvPr id="359" name="【市民会館】&#10;一人当たり面積最小値テキスト">
          <a:extLst>
            <a:ext uri="{FF2B5EF4-FFF2-40B4-BE49-F238E27FC236}">
              <a16:creationId xmlns:a16="http://schemas.microsoft.com/office/drawing/2014/main" id="{00000000-0008-0000-1000-000067010000}"/>
            </a:ext>
          </a:extLst>
        </xdr:cNvPr>
        <xdr:cNvSpPr txBox="1"/>
      </xdr:nvSpPr>
      <xdr:spPr>
        <a:xfrm>
          <a:off x="9467850" y="18246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68580</xdr:rowOff>
    </xdr:from>
    <xdr:to>
      <xdr:col>55</xdr:col>
      <xdr:colOff>88900</xdr:colOff>
      <xdr:row>108</xdr:row>
      <xdr:rowOff>68580</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a:off x="9359900" y="18242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129540</xdr:rowOff>
    </xdr:from>
    <xdr:ext cx="467995" cy="259080"/>
    <xdr:sp macro="" textlink="">
      <xdr:nvSpPr>
        <xdr:cNvPr id="361" name="【市民会館】&#10;一人当たり面積最大値テキスト">
          <a:extLst>
            <a:ext uri="{FF2B5EF4-FFF2-40B4-BE49-F238E27FC236}">
              <a16:creationId xmlns:a16="http://schemas.microsoft.com/office/drawing/2014/main" id="{00000000-0008-0000-1000-000069010000}"/>
            </a:ext>
          </a:extLst>
        </xdr:cNvPr>
        <xdr:cNvSpPr txBox="1"/>
      </xdr:nvSpPr>
      <xdr:spPr>
        <a:xfrm>
          <a:off x="9467850" y="16931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2.392</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11430</xdr:rowOff>
    </xdr:from>
    <xdr:to>
      <xdr:col>55</xdr:col>
      <xdr:colOff>88900</xdr:colOff>
      <xdr:row>102</xdr:row>
      <xdr:rowOff>11430</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a:off x="9359900" y="17156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76200</xdr:rowOff>
    </xdr:from>
    <xdr:ext cx="467995" cy="257175"/>
    <xdr:sp macro="" textlink="">
      <xdr:nvSpPr>
        <xdr:cNvPr id="363" name="【市民会館】&#10;一人当たり面積平均値テキスト">
          <a:extLst>
            <a:ext uri="{FF2B5EF4-FFF2-40B4-BE49-F238E27FC236}">
              <a16:creationId xmlns:a16="http://schemas.microsoft.com/office/drawing/2014/main" id="{00000000-0008-0000-1000-00006B010000}"/>
            </a:ext>
          </a:extLst>
        </xdr:cNvPr>
        <xdr:cNvSpPr txBox="1"/>
      </xdr:nvSpPr>
      <xdr:spPr>
        <a:xfrm>
          <a:off x="9467850" y="1807845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97790</xdr:rowOff>
    </xdr:from>
    <xdr:to>
      <xdr:col>55</xdr:col>
      <xdr:colOff>50800</xdr:colOff>
      <xdr:row>108</xdr:row>
      <xdr:rowOff>27940</xdr:rowOff>
    </xdr:to>
    <xdr:sp macro="" textlink="">
      <xdr:nvSpPr>
        <xdr:cNvPr id="364" name="フローチャート: 判断 363">
          <a:extLst>
            <a:ext uri="{FF2B5EF4-FFF2-40B4-BE49-F238E27FC236}">
              <a16:creationId xmlns:a16="http://schemas.microsoft.com/office/drawing/2014/main" id="{00000000-0008-0000-1000-00006C010000}"/>
            </a:ext>
          </a:extLst>
        </xdr:cNvPr>
        <xdr:cNvSpPr/>
      </xdr:nvSpPr>
      <xdr:spPr>
        <a:xfrm>
          <a:off x="9398000" y="18100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114300</xdr:rowOff>
    </xdr:from>
    <xdr:to>
      <xdr:col>50</xdr:col>
      <xdr:colOff>165100</xdr:colOff>
      <xdr:row>108</xdr:row>
      <xdr:rowOff>44450</xdr:rowOff>
    </xdr:to>
    <xdr:sp macro="" textlink="">
      <xdr:nvSpPr>
        <xdr:cNvPr id="365" name="フローチャート: 判断 364">
          <a:extLst>
            <a:ext uri="{FF2B5EF4-FFF2-40B4-BE49-F238E27FC236}">
              <a16:creationId xmlns:a16="http://schemas.microsoft.com/office/drawing/2014/main" id="{00000000-0008-0000-1000-00006D010000}"/>
            </a:ext>
          </a:extLst>
        </xdr:cNvPr>
        <xdr:cNvSpPr/>
      </xdr:nvSpPr>
      <xdr:spPr>
        <a:xfrm>
          <a:off x="86360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111760</xdr:rowOff>
    </xdr:from>
    <xdr:to>
      <xdr:col>46</xdr:col>
      <xdr:colOff>38100</xdr:colOff>
      <xdr:row>108</xdr:row>
      <xdr:rowOff>41910</xdr:rowOff>
    </xdr:to>
    <xdr:sp macro="" textlink="">
      <xdr:nvSpPr>
        <xdr:cNvPr id="366" name="フローチャート: 判断 365">
          <a:extLst>
            <a:ext uri="{FF2B5EF4-FFF2-40B4-BE49-F238E27FC236}">
              <a16:creationId xmlns:a16="http://schemas.microsoft.com/office/drawing/2014/main" id="{00000000-0008-0000-1000-00006E010000}"/>
            </a:ext>
          </a:extLst>
        </xdr:cNvPr>
        <xdr:cNvSpPr/>
      </xdr:nvSpPr>
      <xdr:spPr>
        <a:xfrm>
          <a:off x="7842250" y="18114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112395</xdr:rowOff>
    </xdr:from>
    <xdr:to>
      <xdr:col>41</xdr:col>
      <xdr:colOff>101600</xdr:colOff>
      <xdr:row>108</xdr:row>
      <xdr:rowOff>42545</xdr:rowOff>
    </xdr:to>
    <xdr:sp macro="" textlink="">
      <xdr:nvSpPr>
        <xdr:cNvPr id="367" name="フローチャート: 判断 366">
          <a:extLst>
            <a:ext uri="{FF2B5EF4-FFF2-40B4-BE49-F238E27FC236}">
              <a16:creationId xmlns:a16="http://schemas.microsoft.com/office/drawing/2014/main" id="{00000000-0008-0000-1000-00006F010000}"/>
            </a:ext>
          </a:extLst>
        </xdr:cNvPr>
        <xdr:cNvSpPr/>
      </xdr:nvSpPr>
      <xdr:spPr>
        <a:xfrm>
          <a:off x="7029450" y="181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115570</xdr:rowOff>
    </xdr:from>
    <xdr:to>
      <xdr:col>36</xdr:col>
      <xdr:colOff>165100</xdr:colOff>
      <xdr:row>108</xdr:row>
      <xdr:rowOff>45720</xdr:rowOff>
    </xdr:to>
    <xdr:sp macro="" textlink="">
      <xdr:nvSpPr>
        <xdr:cNvPr id="368" name="フローチャート: 判断 367">
          <a:extLst>
            <a:ext uri="{FF2B5EF4-FFF2-40B4-BE49-F238E27FC236}">
              <a16:creationId xmlns:a16="http://schemas.microsoft.com/office/drawing/2014/main" id="{00000000-0008-0000-1000-000070010000}"/>
            </a:ext>
          </a:extLst>
        </xdr:cNvPr>
        <xdr:cNvSpPr/>
      </xdr:nvSpPr>
      <xdr:spPr>
        <a:xfrm>
          <a:off x="6235700" y="181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69" name="テキスト ボックス 368">
          <a:extLst>
            <a:ext uri="{FF2B5EF4-FFF2-40B4-BE49-F238E27FC236}">
              <a16:creationId xmlns:a16="http://schemas.microsoft.com/office/drawing/2014/main" id="{00000000-0008-0000-1000-000071010000}"/>
            </a:ext>
          </a:extLst>
        </xdr:cNvPr>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095" cy="259080"/>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6908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33020</xdr:rowOff>
    </xdr:from>
    <xdr:to>
      <xdr:col>55</xdr:col>
      <xdr:colOff>50800</xdr:colOff>
      <xdr:row>107</xdr:row>
      <xdr:rowOff>134620</xdr:rowOff>
    </xdr:to>
    <xdr:sp macro="" textlink="">
      <xdr:nvSpPr>
        <xdr:cNvPr id="374" name="楕円 373">
          <a:extLst>
            <a:ext uri="{FF2B5EF4-FFF2-40B4-BE49-F238E27FC236}">
              <a16:creationId xmlns:a16="http://schemas.microsoft.com/office/drawing/2014/main" id="{00000000-0008-0000-1000-000076010000}"/>
            </a:ext>
          </a:extLst>
        </xdr:cNvPr>
        <xdr:cNvSpPr/>
      </xdr:nvSpPr>
      <xdr:spPr>
        <a:xfrm>
          <a:off x="9398000" y="18035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55880</xdr:rowOff>
    </xdr:from>
    <xdr:ext cx="467995" cy="259080"/>
    <xdr:sp macro="" textlink="">
      <xdr:nvSpPr>
        <xdr:cNvPr id="375" name="【市民会館】&#10;一人当たり面積該当値テキスト">
          <a:extLst>
            <a:ext uri="{FF2B5EF4-FFF2-40B4-BE49-F238E27FC236}">
              <a16:creationId xmlns:a16="http://schemas.microsoft.com/office/drawing/2014/main" id="{00000000-0008-0000-1000-000077010000}"/>
            </a:ext>
          </a:extLst>
        </xdr:cNvPr>
        <xdr:cNvSpPr txBox="1"/>
      </xdr:nvSpPr>
      <xdr:spPr>
        <a:xfrm>
          <a:off x="9467850" y="17886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35560</xdr:rowOff>
    </xdr:from>
    <xdr:to>
      <xdr:col>50</xdr:col>
      <xdr:colOff>165100</xdr:colOff>
      <xdr:row>107</xdr:row>
      <xdr:rowOff>137160</xdr:rowOff>
    </xdr:to>
    <xdr:sp macro="" textlink="">
      <xdr:nvSpPr>
        <xdr:cNvPr id="376" name="楕円 375">
          <a:extLst>
            <a:ext uri="{FF2B5EF4-FFF2-40B4-BE49-F238E27FC236}">
              <a16:creationId xmlns:a16="http://schemas.microsoft.com/office/drawing/2014/main" id="{00000000-0008-0000-1000-000078010000}"/>
            </a:ext>
          </a:extLst>
        </xdr:cNvPr>
        <xdr:cNvSpPr/>
      </xdr:nvSpPr>
      <xdr:spPr>
        <a:xfrm>
          <a:off x="8636000" y="18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83820</xdr:rowOff>
    </xdr:from>
    <xdr:to>
      <xdr:col>55</xdr:col>
      <xdr:colOff>0</xdr:colOff>
      <xdr:row>107</xdr:row>
      <xdr:rowOff>86360</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flipV="1">
          <a:off x="8686800" y="1808607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38735</xdr:rowOff>
    </xdr:from>
    <xdr:to>
      <xdr:col>46</xdr:col>
      <xdr:colOff>38100</xdr:colOff>
      <xdr:row>107</xdr:row>
      <xdr:rowOff>140335</xdr:rowOff>
    </xdr:to>
    <xdr:sp macro="" textlink="">
      <xdr:nvSpPr>
        <xdr:cNvPr id="378" name="楕円 377">
          <a:extLst>
            <a:ext uri="{FF2B5EF4-FFF2-40B4-BE49-F238E27FC236}">
              <a16:creationId xmlns:a16="http://schemas.microsoft.com/office/drawing/2014/main" id="{00000000-0008-0000-1000-00007A010000}"/>
            </a:ext>
          </a:extLst>
        </xdr:cNvPr>
        <xdr:cNvSpPr/>
      </xdr:nvSpPr>
      <xdr:spPr>
        <a:xfrm>
          <a:off x="7842250" y="18040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107</xdr:row>
      <xdr:rowOff>86360</xdr:rowOff>
    </xdr:from>
    <xdr:to>
      <xdr:col>50</xdr:col>
      <xdr:colOff>114300</xdr:colOff>
      <xdr:row>107</xdr:row>
      <xdr:rowOff>89535</xdr:rowOff>
    </xdr:to>
    <xdr:cxnSp macro="">
      <xdr:nvCxnSpPr>
        <xdr:cNvPr id="379" name="直線コネクタ 378">
          <a:extLst>
            <a:ext uri="{FF2B5EF4-FFF2-40B4-BE49-F238E27FC236}">
              <a16:creationId xmlns:a16="http://schemas.microsoft.com/office/drawing/2014/main" id="{00000000-0008-0000-1000-00007B010000}"/>
            </a:ext>
          </a:extLst>
        </xdr:cNvPr>
        <xdr:cNvCxnSpPr/>
      </xdr:nvCxnSpPr>
      <xdr:spPr>
        <a:xfrm flipV="1">
          <a:off x="7886700" y="1808861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40640</xdr:rowOff>
    </xdr:from>
    <xdr:to>
      <xdr:col>41</xdr:col>
      <xdr:colOff>101600</xdr:colOff>
      <xdr:row>107</xdr:row>
      <xdr:rowOff>142240</xdr:rowOff>
    </xdr:to>
    <xdr:sp macro="" textlink="">
      <xdr:nvSpPr>
        <xdr:cNvPr id="380" name="楕円 379">
          <a:extLst>
            <a:ext uri="{FF2B5EF4-FFF2-40B4-BE49-F238E27FC236}">
              <a16:creationId xmlns:a16="http://schemas.microsoft.com/office/drawing/2014/main" id="{00000000-0008-0000-1000-00007C010000}"/>
            </a:ext>
          </a:extLst>
        </xdr:cNvPr>
        <xdr:cNvSpPr/>
      </xdr:nvSpPr>
      <xdr:spPr>
        <a:xfrm>
          <a:off x="702945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89535</xdr:rowOff>
    </xdr:from>
    <xdr:to>
      <xdr:col>45</xdr:col>
      <xdr:colOff>171450</xdr:colOff>
      <xdr:row>107</xdr:row>
      <xdr:rowOff>91440</xdr:rowOff>
    </xdr:to>
    <xdr:cxnSp macro="">
      <xdr:nvCxnSpPr>
        <xdr:cNvPr id="381" name="直線コネクタ 380">
          <a:extLst>
            <a:ext uri="{FF2B5EF4-FFF2-40B4-BE49-F238E27FC236}">
              <a16:creationId xmlns:a16="http://schemas.microsoft.com/office/drawing/2014/main" id="{00000000-0008-0000-1000-00007D010000}"/>
            </a:ext>
          </a:extLst>
        </xdr:cNvPr>
        <xdr:cNvCxnSpPr/>
      </xdr:nvCxnSpPr>
      <xdr:spPr>
        <a:xfrm flipV="1">
          <a:off x="7080250" y="1809178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12065</xdr:rowOff>
    </xdr:from>
    <xdr:to>
      <xdr:col>36</xdr:col>
      <xdr:colOff>165100</xdr:colOff>
      <xdr:row>107</xdr:row>
      <xdr:rowOff>113665</xdr:rowOff>
    </xdr:to>
    <xdr:sp macro="" textlink="">
      <xdr:nvSpPr>
        <xdr:cNvPr id="382" name="楕円 381">
          <a:extLst>
            <a:ext uri="{FF2B5EF4-FFF2-40B4-BE49-F238E27FC236}">
              <a16:creationId xmlns:a16="http://schemas.microsoft.com/office/drawing/2014/main" id="{00000000-0008-0000-1000-00007E010000}"/>
            </a:ext>
          </a:extLst>
        </xdr:cNvPr>
        <xdr:cNvSpPr/>
      </xdr:nvSpPr>
      <xdr:spPr>
        <a:xfrm>
          <a:off x="6235700" y="180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63500</xdr:rowOff>
    </xdr:from>
    <xdr:to>
      <xdr:col>41</xdr:col>
      <xdr:colOff>50800</xdr:colOff>
      <xdr:row>107</xdr:row>
      <xdr:rowOff>91440</xdr:rowOff>
    </xdr:to>
    <xdr:cxnSp macro="">
      <xdr:nvCxnSpPr>
        <xdr:cNvPr id="383" name="直線コネクタ 382">
          <a:extLst>
            <a:ext uri="{FF2B5EF4-FFF2-40B4-BE49-F238E27FC236}">
              <a16:creationId xmlns:a16="http://schemas.microsoft.com/office/drawing/2014/main" id="{00000000-0008-0000-1000-00007F010000}"/>
            </a:ext>
          </a:extLst>
        </xdr:cNvPr>
        <xdr:cNvCxnSpPr/>
      </xdr:nvCxnSpPr>
      <xdr:spPr>
        <a:xfrm>
          <a:off x="6286500" y="18065750"/>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108</xdr:row>
      <xdr:rowOff>35560</xdr:rowOff>
    </xdr:from>
    <xdr:ext cx="469900" cy="259080"/>
    <xdr:sp macro="" textlink="">
      <xdr:nvSpPr>
        <xdr:cNvPr id="384" name="n_1aveValue【市民会館】&#10;一人当たり面積">
          <a:extLst>
            <a:ext uri="{FF2B5EF4-FFF2-40B4-BE49-F238E27FC236}">
              <a16:creationId xmlns:a16="http://schemas.microsoft.com/office/drawing/2014/main" id="{00000000-0008-0000-1000-000080010000}"/>
            </a:ext>
          </a:extLst>
        </xdr:cNvPr>
        <xdr:cNvSpPr txBox="1"/>
      </xdr:nvSpPr>
      <xdr:spPr>
        <a:xfrm>
          <a:off x="8458200" y="1820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108</xdr:row>
      <xdr:rowOff>33020</xdr:rowOff>
    </xdr:from>
    <xdr:ext cx="469900" cy="259080"/>
    <xdr:sp macro="" textlink="">
      <xdr:nvSpPr>
        <xdr:cNvPr id="385" name="n_2aveValue【市民会館】&#10;一人当たり面積">
          <a:extLst>
            <a:ext uri="{FF2B5EF4-FFF2-40B4-BE49-F238E27FC236}">
              <a16:creationId xmlns:a16="http://schemas.microsoft.com/office/drawing/2014/main" id="{00000000-0008-0000-1000-000081010000}"/>
            </a:ext>
          </a:extLst>
        </xdr:cNvPr>
        <xdr:cNvSpPr txBox="1"/>
      </xdr:nvSpPr>
      <xdr:spPr>
        <a:xfrm>
          <a:off x="7677150" y="1820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108</xdr:row>
      <xdr:rowOff>33655</xdr:rowOff>
    </xdr:from>
    <xdr:ext cx="469900" cy="258445"/>
    <xdr:sp macro="" textlink="">
      <xdr:nvSpPr>
        <xdr:cNvPr id="386" name="n_3aveValue【市民会館】&#10;一人当たり面積">
          <a:extLst>
            <a:ext uri="{FF2B5EF4-FFF2-40B4-BE49-F238E27FC236}">
              <a16:creationId xmlns:a16="http://schemas.microsoft.com/office/drawing/2014/main" id="{00000000-0008-0000-1000-000082010000}"/>
            </a:ext>
          </a:extLst>
        </xdr:cNvPr>
        <xdr:cNvSpPr txBox="1"/>
      </xdr:nvSpPr>
      <xdr:spPr>
        <a:xfrm>
          <a:off x="6864350" y="1820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108</xdr:row>
      <xdr:rowOff>36830</xdr:rowOff>
    </xdr:from>
    <xdr:ext cx="469900" cy="259080"/>
    <xdr:sp macro="" textlink="">
      <xdr:nvSpPr>
        <xdr:cNvPr id="387" name="n_4aveValue【市民会館】&#10;一人当たり面積">
          <a:extLst>
            <a:ext uri="{FF2B5EF4-FFF2-40B4-BE49-F238E27FC236}">
              <a16:creationId xmlns:a16="http://schemas.microsoft.com/office/drawing/2014/main" id="{00000000-0008-0000-1000-000083010000}"/>
            </a:ext>
          </a:extLst>
        </xdr:cNvPr>
        <xdr:cNvSpPr txBox="1"/>
      </xdr:nvSpPr>
      <xdr:spPr>
        <a:xfrm>
          <a:off x="6070600" y="1821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153670</xdr:rowOff>
    </xdr:from>
    <xdr:ext cx="469900" cy="259080"/>
    <xdr:sp macro="" textlink="">
      <xdr:nvSpPr>
        <xdr:cNvPr id="388" name="n_1mainValue【市民会館】&#10;一人当たり面積">
          <a:extLst>
            <a:ext uri="{FF2B5EF4-FFF2-40B4-BE49-F238E27FC236}">
              <a16:creationId xmlns:a16="http://schemas.microsoft.com/office/drawing/2014/main" id="{00000000-0008-0000-1000-000084010000}"/>
            </a:ext>
          </a:extLst>
        </xdr:cNvPr>
        <xdr:cNvSpPr txBox="1"/>
      </xdr:nvSpPr>
      <xdr:spPr>
        <a:xfrm>
          <a:off x="8458200" y="178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156845</xdr:rowOff>
    </xdr:from>
    <xdr:ext cx="469900" cy="257175"/>
    <xdr:sp macro="" textlink="">
      <xdr:nvSpPr>
        <xdr:cNvPr id="389" name="n_2mainValue【市民会館】&#10;一人当たり面積">
          <a:extLst>
            <a:ext uri="{FF2B5EF4-FFF2-40B4-BE49-F238E27FC236}">
              <a16:creationId xmlns:a16="http://schemas.microsoft.com/office/drawing/2014/main" id="{00000000-0008-0000-1000-000085010000}"/>
            </a:ext>
          </a:extLst>
        </xdr:cNvPr>
        <xdr:cNvSpPr txBox="1"/>
      </xdr:nvSpPr>
      <xdr:spPr>
        <a:xfrm>
          <a:off x="7677150" y="17816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158750</xdr:rowOff>
    </xdr:from>
    <xdr:ext cx="469900" cy="259080"/>
    <xdr:sp macro="" textlink="">
      <xdr:nvSpPr>
        <xdr:cNvPr id="390" name="n_3mainValue【市民会館】&#10;一人当たり面積">
          <a:extLst>
            <a:ext uri="{FF2B5EF4-FFF2-40B4-BE49-F238E27FC236}">
              <a16:creationId xmlns:a16="http://schemas.microsoft.com/office/drawing/2014/main" id="{00000000-0008-0000-1000-000086010000}"/>
            </a:ext>
          </a:extLst>
        </xdr:cNvPr>
        <xdr:cNvSpPr txBox="1"/>
      </xdr:nvSpPr>
      <xdr:spPr>
        <a:xfrm>
          <a:off x="6864350" y="1781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130175</xdr:rowOff>
    </xdr:from>
    <xdr:ext cx="469900" cy="259080"/>
    <xdr:sp macro="" textlink="">
      <xdr:nvSpPr>
        <xdr:cNvPr id="391" name="n_4mainValue【市民会館】&#10;一人当たり面積">
          <a:extLst>
            <a:ext uri="{FF2B5EF4-FFF2-40B4-BE49-F238E27FC236}">
              <a16:creationId xmlns:a16="http://schemas.microsoft.com/office/drawing/2014/main" id="{00000000-0008-0000-1000-000087010000}"/>
            </a:ext>
          </a:extLst>
        </xdr:cNvPr>
        <xdr:cNvSpPr txBox="1"/>
      </xdr:nvSpPr>
      <xdr:spPr>
        <a:xfrm>
          <a:off x="6070600" y="17789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24765</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400" name="テキスト ボックス 399">
          <a:extLst>
            <a:ext uri="{FF2B5EF4-FFF2-40B4-BE49-F238E27FC236}">
              <a16:creationId xmlns:a16="http://schemas.microsoft.com/office/drawing/2014/main" id="{00000000-0008-0000-1000-000090010000}"/>
            </a:ext>
          </a:extLst>
        </xdr:cNvPr>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01" name="直線コネクタ 400">
          <a:extLst>
            <a:ext uri="{FF2B5EF4-FFF2-40B4-BE49-F238E27FC236}">
              <a16:creationId xmlns:a16="http://schemas.microsoft.com/office/drawing/2014/main" id="{00000000-0008-0000-1000-000091010000}"/>
            </a:ext>
          </a:extLst>
        </xdr:cNvPr>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5455" cy="251460"/>
    <xdr:sp macro="" textlink="">
      <xdr:nvSpPr>
        <xdr:cNvPr id="402" name="テキスト ボックス 401">
          <a:extLst>
            <a:ext uri="{FF2B5EF4-FFF2-40B4-BE49-F238E27FC236}">
              <a16:creationId xmlns:a16="http://schemas.microsoft.com/office/drawing/2014/main" id="{00000000-0008-0000-1000-000092010000}"/>
            </a:ext>
          </a:extLst>
        </xdr:cNvPr>
        <xdr:cNvSpPr txBox="1"/>
      </xdr:nvSpPr>
      <xdr:spPr>
        <a:xfrm>
          <a:off x="10797540" y="73158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90805</xdr:rowOff>
    </xdr:from>
    <xdr:to>
      <xdr:col>89</xdr:col>
      <xdr:colOff>171450</xdr:colOff>
      <xdr:row>42</xdr:row>
      <xdr:rowOff>90805</xdr:rowOff>
    </xdr:to>
    <xdr:cxnSp macro="">
      <xdr:nvCxnSpPr>
        <xdr:cNvPr id="403" name="直線コネクタ 402">
          <a:extLst>
            <a:ext uri="{FF2B5EF4-FFF2-40B4-BE49-F238E27FC236}">
              <a16:creationId xmlns:a16="http://schemas.microsoft.com/office/drawing/2014/main" id="{00000000-0008-0000-1000-000093010000}"/>
            </a:ext>
          </a:extLst>
        </xdr:cNvPr>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118745</xdr:rowOff>
    </xdr:from>
    <xdr:ext cx="465455" cy="253365"/>
    <xdr:sp macro="" textlink="">
      <xdr:nvSpPr>
        <xdr:cNvPr id="404" name="テキスト ボックス 403">
          <a:extLst>
            <a:ext uri="{FF2B5EF4-FFF2-40B4-BE49-F238E27FC236}">
              <a16:creationId xmlns:a16="http://schemas.microsoft.com/office/drawing/2014/main" id="{00000000-0008-0000-1000-000094010000}"/>
            </a:ext>
          </a:extLst>
        </xdr:cNvPr>
        <xdr:cNvSpPr txBox="1"/>
      </xdr:nvSpPr>
      <xdr:spPr>
        <a:xfrm>
          <a:off x="10797540" y="699579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106680</xdr:rowOff>
    </xdr:from>
    <xdr:to>
      <xdr:col>89</xdr:col>
      <xdr:colOff>171450</xdr:colOff>
      <xdr:row>40</xdr:row>
      <xdr:rowOff>106680</xdr:rowOff>
    </xdr:to>
    <xdr:cxnSp macro="">
      <xdr:nvCxnSpPr>
        <xdr:cNvPr id="405" name="直線コネクタ 404">
          <a:extLst>
            <a:ext uri="{FF2B5EF4-FFF2-40B4-BE49-F238E27FC236}">
              <a16:creationId xmlns:a16="http://schemas.microsoft.com/office/drawing/2014/main" id="{00000000-0008-0000-1000-000095010000}"/>
            </a:ext>
          </a:extLst>
        </xdr:cNvPr>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134620</xdr:rowOff>
    </xdr:from>
    <xdr:ext cx="401320" cy="253365"/>
    <xdr:sp macro="" textlink="">
      <xdr:nvSpPr>
        <xdr:cNvPr id="406" name="テキスト ボックス 405">
          <a:extLst>
            <a:ext uri="{FF2B5EF4-FFF2-40B4-BE49-F238E27FC236}">
              <a16:creationId xmlns:a16="http://schemas.microsoft.com/office/drawing/2014/main" id="{00000000-0008-0000-1000-000096010000}"/>
            </a:ext>
          </a:extLst>
        </xdr:cNvPr>
        <xdr:cNvSpPr txBox="1"/>
      </xdr:nvSpPr>
      <xdr:spPr>
        <a:xfrm>
          <a:off x="10842625" y="66763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122555</xdr:rowOff>
    </xdr:from>
    <xdr:to>
      <xdr:col>89</xdr:col>
      <xdr:colOff>171450</xdr:colOff>
      <xdr:row>38</xdr:row>
      <xdr:rowOff>122555</xdr:rowOff>
    </xdr:to>
    <xdr:cxnSp macro="">
      <xdr:nvCxnSpPr>
        <xdr:cNvPr id="407" name="直線コネクタ 406">
          <a:extLst>
            <a:ext uri="{FF2B5EF4-FFF2-40B4-BE49-F238E27FC236}">
              <a16:creationId xmlns:a16="http://schemas.microsoft.com/office/drawing/2014/main" id="{00000000-0008-0000-1000-000097010000}"/>
            </a:ext>
          </a:extLst>
        </xdr:cNvPr>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151130</xdr:rowOff>
    </xdr:from>
    <xdr:ext cx="401320" cy="253365"/>
    <xdr:sp macro="" textlink="">
      <xdr:nvSpPr>
        <xdr:cNvPr id="408" name="テキスト ボックス 407">
          <a:extLst>
            <a:ext uri="{FF2B5EF4-FFF2-40B4-BE49-F238E27FC236}">
              <a16:creationId xmlns:a16="http://schemas.microsoft.com/office/drawing/2014/main" id="{00000000-0008-0000-1000-000098010000}"/>
            </a:ext>
          </a:extLst>
        </xdr:cNvPr>
        <xdr:cNvSpPr txBox="1"/>
      </xdr:nvSpPr>
      <xdr:spPr>
        <a:xfrm>
          <a:off x="10842625" y="63576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138430</xdr:rowOff>
    </xdr:from>
    <xdr:to>
      <xdr:col>89</xdr:col>
      <xdr:colOff>171450</xdr:colOff>
      <xdr:row>36</xdr:row>
      <xdr:rowOff>138430</xdr:rowOff>
    </xdr:to>
    <xdr:cxnSp macro="">
      <xdr:nvCxnSpPr>
        <xdr:cNvPr id="409" name="直線コネクタ 408">
          <a:extLst>
            <a:ext uri="{FF2B5EF4-FFF2-40B4-BE49-F238E27FC236}">
              <a16:creationId xmlns:a16="http://schemas.microsoft.com/office/drawing/2014/main" id="{00000000-0008-0000-1000-000099010000}"/>
            </a:ext>
          </a:extLst>
        </xdr:cNvPr>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167005</xdr:rowOff>
    </xdr:from>
    <xdr:ext cx="401320" cy="252730"/>
    <xdr:sp macro="" textlink="">
      <xdr:nvSpPr>
        <xdr:cNvPr id="410" name="テキスト ボックス 409">
          <a:extLst>
            <a:ext uri="{FF2B5EF4-FFF2-40B4-BE49-F238E27FC236}">
              <a16:creationId xmlns:a16="http://schemas.microsoft.com/office/drawing/2014/main" id="{00000000-0008-0000-1000-00009A010000}"/>
            </a:ext>
          </a:extLst>
        </xdr:cNvPr>
        <xdr:cNvSpPr txBox="1"/>
      </xdr:nvSpPr>
      <xdr:spPr>
        <a:xfrm>
          <a:off x="10842625" y="603821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154305</xdr:rowOff>
    </xdr:from>
    <xdr:to>
      <xdr:col>89</xdr:col>
      <xdr:colOff>171450</xdr:colOff>
      <xdr:row>34</xdr:row>
      <xdr:rowOff>154305</xdr:rowOff>
    </xdr:to>
    <xdr:cxnSp macro="">
      <xdr:nvCxnSpPr>
        <xdr:cNvPr id="411" name="直線コネクタ 410">
          <a:extLst>
            <a:ext uri="{FF2B5EF4-FFF2-40B4-BE49-F238E27FC236}">
              <a16:creationId xmlns:a16="http://schemas.microsoft.com/office/drawing/2014/main" id="{00000000-0008-0000-1000-00009B010000}"/>
            </a:ext>
          </a:extLst>
        </xdr:cNvPr>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1320" cy="251460"/>
    <xdr:sp macro="" textlink="">
      <xdr:nvSpPr>
        <xdr:cNvPr id="412" name="テキスト ボックス 411">
          <a:extLst>
            <a:ext uri="{FF2B5EF4-FFF2-40B4-BE49-F238E27FC236}">
              <a16:creationId xmlns:a16="http://schemas.microsoft.com/office/drawing/2014/main" id="{00000000-0008-0000-1000-00009C010000}"/>
            </a:ext>
          </a:extLst>
        </xdr:cNvPr>
        <xdr:cNvSpPr txBox="1"/>
      </xdr:nvSpPr>
      <xdr:spPr>
        <a:xfrm>
          <a:off x="10842625" y="57194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171450</xdr:colOff>
      <xdr:row>33</xdr:row>
      <xdr:rowOff>2540</xdr:rowOff>
    </xdr:to>
    <xdr:cxnSp macro="">
      <xdr:nvCxnSpPr>
        <xdr:cNvPr id="413" name="直線コネクタ 412">
          <a:extLst>
            <a:ext uri="{FF2B5EF4-FFF2-40B4-BE49-F238E27FC236}">
              <a16:creationId xmlns:a16="http://schemas.microsoft.com/office/drawing/2014/main" id="{00000000-0008-0000-1000-00009D010000}"/>
            </a:ext>
          </a:extLst>
        </xdr:cNvPr>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31115</xdr:rowOff>
    </xdr:from>
    <xdr:ext cx="339090" cy="251460"/>
    <xdr:sp macro="" textlink="">
      <xdr:nvSpPr>
        <xdr:cNvPr id="414" name="テキスト ボックス 413">
          <a:extLst>
            <a:ext uri="{FF2B5EF4-FFF2-40B4-BE49-F238E27FC236}">
              <a16:creationId xmlns:a16="http://schemas.microsoft.com/office/drawing/2014/main" id="{00000000-0008-0000-1000-00009E010000}"/>
            </a:ext>
          </a:extLst>
        </xdr:cNvPr>
        <xdr:cNvSpPr txBox="1"/>
      </xdr:nvSpPr>
      <xdr:spPr>
        <a:xfrm>
          <a:off x="10906760" y="5399405"/>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15" name="直線コネクタ 414">
          <a:extLst>
            <a:ext uri="{FF2B5EF4-FFF2-40B4-BE49-F238E27FC236}">
              <a16:creationId xmlns:a16="http://schemas.microsoft.com/office/drawing/2014/main" id="{00000000-0008-0000-1000-00009F010000}"/>
            </a:ext>
          </a:extLst>
        </xdr:cNvPr>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74295</xdr:rowOff>
    </xdr:to>
    <xdr:sp macro="" textlink="">
      <xdr:nvSpPr>
        <xdr:cNvPr id="416" name="【一般廃棄物処理施設】&#10;有形固定資産減価償却率グラフ枠">
          <a:extLst>
            <a:ext uri="{FF2B5EF4-FFF2-40B4-BE49-F238E27FC236}">
              <a16:creationId xmlns:a16="http://schemas.microsoft.com/office/drawing/2014/main" id="{00000000-0008-0000-1000-0000A0010000}"/>
            </a:ext>
          </a:extLst>
        </xdr:cNvPr>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36195</xdr:rowOff>
    </xdr:from>
    <xdr:to>
      <xdr:col>85</xdr:col>
      <xdr:colOff>126365</xdr:colOff>
      <xdr:row>42</xdr:row>
      <xdr:rowOff>13970</xdr:rowOff>
    </xdr:to>
    <xdr:cxnSp macro="">
      <xdr:nvCxnSpPr>
        <xdr:cNvPr id="417" name="直線コネクタ 416">
          <a:extLst>
            <a:ext uri="{FF2B5EF4-FFF2-40B4-BE49-F238E27FC236}">
              <a16:creationId xmlns:a16="http://schemas.microsoft.com/office/drawing/2014/main" id="{00000000-0008-0000-1000-0000A1010000}"/>
            </a:ext>
          </a:extLst>
        </xdr:cNvPr>
        <xdr:cNvCxnSpPr/>
      </xdr:nvCxnSpPr>
      <xdr:spPr>
        <a:xfrm flipV="1">
          <a:off x="14699615" y="573976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17145</xdr:rowOff>
    </xdr:from>
    <xdr:ext cx="403225" cy="253365"/>
    <xdr:sp macro="" textlink="">
      <xdr:nvSpPr>
        <xdr:cNvPr id="418" name="【一般廃棄物処理施設】&#10;有形固定資産減価償却率最小値テキスト">
          <a:extLst>
            <a:ext uri="{FF2B5EF4-FFF2-40B4-BE49-F238E27FC236}">
              <a16:creationId xmlns:a16="http://schemas.microsoft.com/office/drawing/2014/main" id="{00000000-0008-0000-1000-0000A2010000}"/>
            </a:ext>
          </a:extLst>
        </xdr:cNvPr>
        <xdr:cNvSpPr txBox="1"/>
      </xdr:nvSpPr>
      <xdr:spPr>
        <a:xfrm>
          <a:off x="14738350" y="706183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13970</xdr:rowOff>
    </xdr:from>
    <xdr:to>
      <xdr:col>86</xdr:col>
      <xdr:colOff>25400</xdr:colOff>
      <xdr:row>42</xdr:row>
      <xdr:rowOff>13970</xdr:rowOff>
    </xdr:to>
    <xdr:cxnSp macro="">
      <xdr:nvCxnSpPr>
        <xdr:cNvPr id="419" name="直線コネクタ 418">
          <a:extLst>
            <a:ext uri="{FF2B5EF4-FFF2-40B4-BE49-F238E27FC236}">
              <a16:creationId xmlns:a16="http://schemas.microsoft.com/office/drawing/2014/main" id="{00000000-0008-0000-1000-0000A3010000}"/>
            </a:ext>
          </a:extLst>
        </xdr:cNvPr>
        <xdr:cNvCxnSpPr/>
      </xdr:nvCxnSpPr>
      <xdr:spPr>
        <a:xfrm>
          <a:off x="14611350" y="7058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151130</xdr:rowOff>
    </xdr:from>
    <xdr:ext cx="403225" cy="253365"/>
    <xdr:sp macro="" textlink="">
      <xdr:nvSpPr>
        <xdr:cNvPr id="420" name="【一般廃棄物処理施設】&#10;有形固定資産減価償却率最大値テキスト">
          <a:extLst>
            <a:ext uri="{FF2B5EF4-FFF2-40B4-BE49-F238E27FC236}">
              <a16:creationId xmlns:a16="http://schemas.microsoft.com/office/drawing/2014/main" id="{00000000-0008-0000-1000-0000A4010000}"/>
            </a:ext>
          </a:extLst>
        </xdr:cNvPr>
        <xdr:cNvSpPr txBox="1"/>
      </xdr:nvSpPr>
      <xdr:spPr>
        <a:xfrm>
          <a:off x="14738350" y="55194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14611350" y="5739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66040</xdr:rowOff>
    </xdr:from>
    <xdr:ext cx="403225" cy="251460"/>
    <xdr:sp macro="" textlink="">
      <xdr:nvSpPr>
        <xdr:cNvPr id="422" name="【一般廃棄物処理施設】&#10;有形固定資産減価償却率平均値テキスト">
          <a:extLst>
            <a:ext uri="{FF2B5EF4-FFF2-40B4-BE49-F238E27FC236}">
              <a16:creationId xmlns:a16="http://schemas.microsoft.com/office/drawing/2014/main" id="{00000000-0008-0000-1000-0000A6010000}"/>
            </a:ext>
          </a:extLst>
        </xdr:cNvPr>
        <xdr:cNvSpPr txBox="1"/>
      </xdr:nvSpPr>
      <xdr:spPr>
        <a:xfrm>
          <a:off x="14738350" y="644017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86995</xdr:rowOff>
    </xdr:from>
    <xdr:to>
      <xdr:col>85</xdr:col>
      <xdr:colOff>171450</xdr:colOff>
      <xdr:row>39</xdr:row>
      <xdr:rowOff>18415</xdr:rowOff>
    </xdr:to>
    <xdr:sp macro="" textlink="">
      <xdr:nvSpPr>
        <xdr:cNvPr id="423" name="フローチャート: 判断 422">
          <a:extLst>
            <a:ext uri="{FF2B5EF4-FFF2-40B4-BE49-F238E27FC236}">
              <a16:creationId xmlns:a16="http://schemas.microsoft.com/office/drawing/2014/main" id="{00000000-0008-0000-1000-0000A7010000}"/>
            </a:ext>
          </a:extLst>
        </xdr:cNvPr>
        <xdr:cNvSpPr/>
      </xdr:nvSpPr>
      <xdr:spPr>
        <a:xfrm>
          <a:off x="14649450" y="64611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134620</xdr:rowOff>
    </xdr:from>
    <xdr:to>
      <xdr:col>81</xdr:col>
      <xdr:colOff>101600</xdr:colOff>
      <xdr:row>38</xdr:row>
      <xdr:rowOff>66675</xdr:rowOff>
    </xdr:to>
    <xdr:sp macro="" textlink="">
      <xdr:nvSpPr>
        <xdr:cNvPr id="424" name="フローチャート: 判断 423">
          <a:extLst>
            <a:ext uri="{FF2B5EF4-FFF2-40B4-BE49-F238E27FC236}">
              <a16:creationId xmlns:a16="http://schemas.microsoft.com/office/drawing/2014/main" id="{00000000-0008-0000-1000-0000A8010000}"/>
            </a:ext>
          </a:extLst>
        </xdr:cNvPr>
        <xdr:cNvSpPr/>
      </xdr:nvSpPr>
      <xdr:spPr>
        <a:xfrm>
          <a:off x="13887450" y="634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140335</xdr:rowOff>
    </xdr:from>
    <xdr:to>
      <xdr:col>76</xdr:col>
      <xdr:colOff>165100</xdr:colOff>
      <xdr:row>38</xdr:row>
      <xdr:rowOff>71755</xdr:rowOff>
    </xdr:to>
    <xdr:sp macro="" textlink="">
      <xdr:nvSpPr>
        <xdr:cNvPr id="425" name="フローチャート: 判断 424">
          <a:extLst>
            <a:ext uri="{FF2B5EF4-FFF2-40B4-BE49-F238E27FC236}">
              <a16:creationId xmlns:a16="http://schemas.microsoft.com/office/drawing/2014/main" id="{00000000-0008-0000-1000-0000A9010000}"/>
            </a:ext>
          </a:extLst>
        </xdr:cNvPr>
        <xdr:cNvSpPr/>
      </xdr:nvSpPr>
      <xdr:spPr>
        <a:xfrm>
          <a:off x="13093700" y="6346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134620</xdr:rowOff>
    </xdr:from>
    <xdr:to>
      <xdr:col>72</xdr:col>
      <xdr:colOff>38100</xdr:colOff>
      <xdr:row>38</xdr:row>
      <xdr:rowOff>66675</xdr:rowOff>
    </xdr:to>
    <xdr:sp macro="" textlink="">
      <xdr:nvSpPr>
        <xdr:cNvPr id="426" name="フローチャート: 判断 425">
          <a:extLst>
            <a:ext uri="{FF2B5EF4-FFF2-40B4-BE49-F238E27FC236}">
              <a16:creationId xmlns:a16="http://schemas.microsoft.com/office/drawing/2014/main" id="{00000000-0008-0000-1000-0000AA010000}"/>
            </a:ext>
          </a:extLst>
        </xdr:cNvPr>
        <xdr:cNvSpPr/>
      </xdr:nvSpPr>
      <xdr:spPr>
        <a:xfrm>
          <a:off x="12299950" y="63411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75565</xdr:rowOff>
    </xdr:from>
    <xdr:to>
      <xdr:col>67</xdr:col>
      <xdr:colOff>101600</xdr:colOff>
      <xdr:row>38</xdr:row>
      <xdr:rowOff>6985</xdr:rowOff>
    </xdr:to>
    <xdr:sp macro="" textlink="">
      <xdr:nvSpPr>
        <xdr:cNvPr id="427" name="フローチャート: 判断 426">
          <a:extLst>
            <a:ext uri="{FF2B5EF4-FFF2-40B4-BE49-F238E27FC236}">
              <a16:creationId xmlns:a16="http://schemas.microsoft.com/office/drawing/2014/main" id="{00000000-0008-0000-1000-0000AB010000}"/>
            </a:ext>
          </a:extLst>
        </xdr:cNvPr>
        <xdr:cNvSpPr/>
      </xdr:nvSpPr>
      <xdr:spPr>
        <a:xfrm>
          <a:off x="11487150" y="62820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1460"/>
    <xdr:sp macro="" textlink="">
      <xdr:nvSpPr>
        <xdr:cNvPr id="428" name="テキスト ボックス 427">
          <a:extLst>
            <a:ext uri="{FF2B5EF4-FFF2-40B4-BE49-F238E27FC236}">
              <a16:creationId xmlns:a16="http://schemas.microsoft.com/office/drawing/2014/main" id="{00000000-0008-0000-1000-0000AC010000}"/>
            </a:ext>
          </a:extLst>
        </xdr:cNvPr>
        <xdr:cNvSpPr txBox="1"/>
      </xdr:nvSpPr>
      <xdr:spPr>
        <a:xfrm>
          <a:off x="1452880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0095" cy="25146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37668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1460"/>
    <xdr:sp macro="" textlink="">
      <xdr:nvSpPr>
        <xdr:cNvPr id="430" name="テキスト ボックス 429">
          <a:extLst>
            <a:ext uri="{FF2B5EF4-FFF2-40B4-BE49-F238E27FC236}">
              <a16:creationId xmlns:a16="http://schemas.microsoft.com/office/drawing/2014/main" id="{00000000-0008-0000-1000-0000AE010000}"/>
            </a:ext>
          </a:extLst>
        </xdr:cNvPr>
        <xdr:cNvSpPr txBox="1"/>
      </xdr:nvSpPr>
      <xdr:spPr>
        <a:xfrm>
          <a:off x="129730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146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121729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0095" cy="251460"/>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113665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17145</xdr:rowOff>
    </xdr:from>
    <xdr:to>
      <xdr:col>85</xdr:col>
      <xdr:colOff>171450</xdr:colOff>
      <xdr:row>38</xdr:row>
      <xdr:rowOff>116205</xdr:rowOff>
    </xdr:to>
    <xdr:sp macro="" textlink="">
      <xdr:nvSpPr>
        <xdr:cNvPr id="433" name="楕円 432">
          <a:extLst>
            <a:ext uri="{FF2B5EF4-FFF2-40B4-BE49-F238E27FC236}">
              <a16:creationId xmlns:a16="http://schemas.microsoft.com/office/drawing/2014/main" id="{00000000-0008-0000-1000-0000B1010000}"/>
            </a:ext>
          </a:extLst>
        </xdr:cNvPr>
        <xdr:cNvSpPr/>
      </xdr:nvSpPr>
      <xdr:spPr>
        <a:xfrm>
          <a:off x="14649450" y="63912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39370</xdr:rowOff>
    </xdr:from>
    <xdr:ext cx="403225" cy="253365"/>
    <xdr:sp macro="" textlink="">
      <xdr:nvSpPr>
        <xdr:cNvPr id="434" name="【一般廃棄物処理施設】&#10;有形固定資産減価償却率該当値テキスト">
          <a:extLst>
            <a:ext uri="{FF2B5EF4-FFF2-40B4-BE49-F238E27FC236}">
              <a16:creationId xmlns:a16="http://schemas.microsoft.com/office/drawing/2014/main" id="{00000000-0008-0000-1000-0000B2010000}"/>
            </a:ext>
          </a:extLst>
        </xdr:cNvPr>
        <xdr:cNvSpPr txBox="1"/>
      </xdr:nvSpPr>
      <xdr:spPr>
        <a:xfrm>
          <a:off x="14738350" y="62458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147955</xdr:rowOff>
    </xdr:from>
    <xdr:to>
      <xdr:col>81</xdr:col>
      <xdr:colOff>101600</xdr:colOff>
      <xdr:row>38</xdr:row>
      <xdr:rowOff>79375</xdr:rowOff>
    </xdr:to>
    <xdr:sp macro="" textlink="">
      <xdr:nvSpPr>
        <xdr:cNvPr id="435" name="楕円 434">
          <a:extLst>
            <a:ext uri="{FF2B5EF4-FFF2-40B4-BE49-F238E27FC236}">
              <a16:creationId xmlns:a16="http://schemas.microsoft.com/office/drawing/2014/main" id="{00000000-0008-0000-1000-0000B3010000}"/>
            </a:ext>
          </a:extLst>
        </xdr:cNvPr>
        <xdr:cNvSpPr/>
      </xdr:nvSpPr>
      <xdr:spPr>
        <a:xfrm>
          <a:off x="13887450" y="6354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29845</xdr:rowOff>
    </xdr:from>
    <xdr:to>
      <xdr:col>85</xdr:col>
      <xdr:colOff>127000</xdr:colOff>
      <xdr:row>38</xdr:row>
      <xdr:rowOff>66675</xdr:rowOff>
    </xdr:to>
    <xdr:cxnSp macro="">
      <xdr:nvCxnSpPr>
        <xdr:cNvPr id="436" name="直線コネクタ 435">
          <a:extLst>
            <a:ext uri="{FF2B5EF4-FFF2-40B4-BE49-F238E27FC236}">
              <a16:creationId xmlns:a16="http://schemas.microsoft.com/office/drawing/2014/main" id="{00000000-0008-0000-1000-0000B4010000}"/>
            </a:ext>
          </a:extLst>
        </xdr:cNvPr>
        <xdr:cNvCxnSpPr/>
      </xdr:nvCxnSpPr>
      <xdr:spPr>
        <a:xfrm>
          <a:off x="13938250" y="640397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117475</xdr:rowOff>
    </xdr:from>
    <xdr:to>
      <xdr:col>76</xdr:col>
      <xdr:colOff>165100</xdr:colOff>
      <xdr:row>38</xdr:row>
      <xdr:rowOff>49530</xdr:rowOff>
    </xdr:to>
    <xdr:sp macro="" textlink="">
      <xdr:nvSpPr>
        <xdr:cNvPr id="437" name="楕円 436">
          <a:extLst>
            <a:ext uri="{FF2B5EF4-FFF2-40B4-BE49-F238E27FC236}">
              <a16:creationId xmlns:a16="http://schemas.microsoft.com/office/drawing/2014/main" id="{00000000-0008-0000-1000-0000B5010000}"/>
            </a:ext>
          </a:extLst>
        </xdr:cNvPr>
        <xdr:cNvSpPr/>
      </xdr:nvSpPr>
      <xdr:spPr>
        <a:xfrm>
          <a:off x="13093700" y="6323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167005</xdr:rowOff>
    </xdr:from>
    <xdr:to>
      <xdr:col>81</xdr:col>
      <xdr:colOff>50800</xdr:colOff>
      <xdr:row>38</xdr:row>
      <xdr:rowOff>29845</xdr:rowOff>
    </xdr:to>
    <xdr:cxnSp macro="">
      <xdr:nvCxnSpPr>
        <xdr:cNvPr id="438" name="直線コネクタ 437">
          <a:extLst>
            <a:ext uri="{FF2B5EF4-FFF2-40B4-BE49-F238E27FC236}">
              <a16:creationId xmlns:a16="http://schemas.microsoft.com/office/drawing/2014/main" id="{00000000-0008-0000-1000-0000B6010000}"/>
            </a:ext>
          </a:extLst>
        </xdr:cNvPr>
        <xdr:cNvCxnSpPr/>
      </xdr:nvCxnSpPr>
      <xdr:spPr>
        <a:xfrm>
          <a:off x="13144500" y="637349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86995</xdr:rowOff>
    </xdr:from>
    <xdr:to>
      <xdr:col>72</xdr:col>
      <xdr:colOff>38100</xdr:colOff>
      <xdr:row>38</xdr:row>
      <xdr:rowOff>18415</xdr:rowOff>
    </xdr:to>
    <xdr:sp macro="" textlink="">
      <xdr:nvSpPr>
        <xdr:cNvPr id="439" name="楕円 438">
          <a:extLst>
            <a:ext uri="{FF2B5EF4-FFF2-40B4-BE49-F238E27FC236}">
              <a16:creationId xmlns:a16="http://schemas.microsoft.com/office/drawing/2014/main" id="{00000000-0008-0000-1000-0000B7010000}"/>
            </a:ext>
          </a:extLst>
        </xdr:cNvPr>
        <xdr:cNvSpPr/>
      </xdr:nvSpPr>
      <xdr:spPr>
        <a:xfrm>
          <a:off x="12299950" y="6293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37</xdr:row>
      <xdr:rowOff>136525</xdr:rowOff>
    </xdr:from>
    <xdr:to>
      <xdr:col>76</xdr:col>
      <xdr:colOff>114300</xdr:colOff>
      <xdr:row>37</xdr:row>
      <xdr:rowOff>167005</xdr:rowOff>
    </xdr:to>
    <xdr:cxnSp macro="">
      <xdr:nvCxnSpPr>
        <xdr:cNvPr id="440" name="直線コネクタ 439">
          <a:extLst>
            <a:ext uri="{FF2B5EF4-FFF2-40B4-BE49-F238E27FC236}">
              <a16:creationId xmlns:a16="http://schemas.microsoft.com/office/drawing/2014/main" id="{00000000-0008-0000-1000-0000B8010000}"/>
            </a:ext>
          </a:extLst>
        </xdr:cNvPr>
        <xdr:cNvCxnSpPr/>
      </xdr:nvCxnSpPr>
      <xdr:spPr>
        <a:xfrm>
          <a:off x="12344400" y="634301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56515</xdr:rowOff>
    </xdr:from>
    <xdr:to>
      <xdr:col>67</xdr:col>
      <xdr:colOff>101600</xdr:colOff>
      <xdr:row>37</xdr:row>
      <xdr:rowOff>155575</xdr:rowOff>
    </xdr:to>
    <xdr:sp macro="" textlink="">
      <xdr:nvSpPr>
        <xdr:cNvPr id="441" name="楕円 440">
          <a:extLst>
            <a:ext uri="{FF2B5EF4-FFF2-40B4-BE49-F238E27FC236}">
              <a16:creationId xmlns:a16="http://schemas.microsoft.com/office/drawing/2014/main" id="{00000000-0008-0000-1000-0000B9010000}"/>
            </a:ext>
          </a:extLst>
        </xdr:cNvPr>
        <xdr:cNvSpPr/>
      </xdr:nvSpPr>
      <xdr:spPr>
        <a:xfrm>
          <a:off x="11487150" y="62630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106680</xdr:rowOff>
    </xdr:from>
    <xdr:to>
      <xdr:col>71</xdr:col>
      <xdr:colOff>171450</xdr:colOff>
      <xdr:row>37</xdr:row>
      <xdr:rowOff>136525</xdr:rowOff>
    </xdr:to>
    <xdr:cxnSp macro="">
      <xdr:nvCxnSpPr>
        <xdr:cNvPr id="442" name="直線コネクタ 441">
          <a:extLst>
            <a:ext uri="{FF2B5EF4-FFF2-40B4-BE49-F238E27FC236}">
              <a16:creationId xmlns:a16="http://schemas.microsoft.com/office/drawing/2014/main" id="{00000000-0008-0000-1000-0000BA010000}"/>
            </a:ext>
          </a:extLst>
        </xdr:cNvPr>
        <xdr:cNvCxnSpPr/>
      </xdr:nvCxnSpPr>
      <xdr:spPr>
        <a:xfrm>
          <a:off x="11537950" y="6313170"/>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82550</xdr:rowOff>
    </xdr:from>
    <xdr:ext cx="403225" cy="253365"/>
    <xdr:sp macro="" textlink="">
      <xdr:nvSpPr>
        <xdr:cNvPr id="443" name="n_1aveValue【一般廃棄物処理施設】&#10;有形固定資産減価償却率">
          <a:extLst>
            <a:ext uri="{FF2B5EF4-FFF2-40B4-BE49-F238E27FC236}">
              <a16:creationId xmlns:a16="http://schemas.microsoft.com/office/drawing/2014/main" id="{00000000-0008-0000-1000-0000BB010000}"/>
            </a:ext>
          </a:extLst>
        </xdr:cNvPr>
        <xdr:cNvSpPr txBox="1"/>
      </xdr:nvSpPr>
      <xdr:spPr>
        <a:xfrm>
          <a:off x="13742035" y="61214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62230</xdr:rowOff>
    </xdr:from>
    <xdr:ext cx="403225" cy="253365"/>
    <xdr:sp macro="" textlink="">
      <xdr:nvSpPr>
        <xdr:cNvPr id="444" name="n_2aveValue【一般廃棄物処理施設】&#10;有形固定資産減価償却率">
          <a:extLst>
            <a:ext uri="{FF2B5EF4-FFF2-40B4-BE49-F238E27FC236}">
              <a16:creationId xmlns:a16="http://schemas.microsoft.com/office/drawing/2014/main" id="{00000000-0008-0000-1000-0000BC010000}"/>
            </a:ext>
          </a:extLst>
        </xdr:cNvPr>
        <xdr:cNvSpPr txBox="1"/>
      </xdr:nvSpPr>
      <xdr:spPr>
        <a:xfrm>
          <a:off x="12960985" y="64363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57785</xdr:rowOff>
    </xdr:from>
    <xdr:ext cx="405130" cy="253365"/>
    <xdr:sp macro="" textlink="">
      <xdr:nvSpPr>
        <xdr:cNvPr id="445" name="n_3aveValue【一般廃棄物処理施設】&#10;有形固定資産減価償却率">
          <a:extLst>
            <a:ext uri="{FF2B5EF4-FFF2-40B4-BE49-F238E27FC236}">
              <a16:creationId xmlns:a16="http://schemas.microsoft.com/office/drawing/2014/main" id="{00000000-0008-0000-1000-0000BD010000}"/>
            </a:ext>
          </a:extLst>
        </xdr:cNvPr>
        <xdr:cNvSpPr txBox="1"/>
      </xdr:nvSpPr>
      <xdr:spPr>
        <a:xfrm>
          <a:off x="12167235" y="64319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166370</xdr:rowOff>
    </xdr:from>
    <xdr:ext cx="403225" cy="253365"/>
    <xdr:sp macro="" textlink="">
      <xdr:nvSpPr>
        <xdr:cNvPr id="446" name="n_4aveValue【一般廃棄物処理施設】&#10;有形固定資産減価償却率">
          <a:extLst>
            <a:ext uri="{FF2B5EF4-FFF2-40B4-BE49-F238E27FC236}">
              <a16:creationId xmlns:a16="http://schemas.microsoft.com/office/drawing/2014/main" id="{00000000-0008-0000-1000-0000BE010000}"/>
            </a:ext>
          </a:extLst>
        </xdr:cNvPr>
        <xdr:cNvSpPr txBox="1"/>
      </xdr:nvSpPr>
      <xdr:spPr>
        <a:xfrm>
          <a:off x="11354435" y="63728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71120</xdr:rowOff>
    </xdr:from>
    <xdr:ext cx="403225" cy="251460"/>
    <xdr:sp macro="" textlink="">
      <xdr:nvSpPr>
        <xdr:cNvPr id="447" name="n_1mainValue【一般廃棄物処理施設】&#10;有形固定資産減価償却率">
          <a:extLst>
            <a:ext uri="{FF2B5EF4-FFF2-40B4-BE49-F238E27FC236}">
              <a16:creationId xmlns:a16="http://schemas.microsoft.com/office/drawing/2014/main" id="{00000000-0008-0000-1000-0000BF010000}"/>
            </a:ext>
          </a:extLst>
        </xdr:cNvPr>
        <xdr:cNvSpPr txBox="1"/>
      </xdr:nvSpPr>
      <xdr:spPr>
        <a:xfrm>
          <a:off x="13742035" y="644525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64770</xdr:rowOff>
    </xdr:from>
    <xdr:ext cx="403225" cy="253365"/>
    <xdr:sp macro="" textlink="">
      <xdr:nvSpPr>
        <xdr:cNvPr id="448" name="n_2mainValue【一般廃棄物処理施設】&#10;有形固定資産減価償却率">
          <a:extLst>
            <a:ext uri="{FF2B5EF4-FFF2-40B4-BE49-F238E27FC236}">
              <a16:creationId xmlns:a16="http://schemas.microsoft.com/office/drawing/2014/main" id="{00000000-0008-0000-1000-0000C0010000}"/>
            </a:ext>
          </a:extLst>
        </xdr:cNvPr>
        <xdr:cNvSpPr txBox="1"/>
      </xdr:nvSpPr>
      <xdr:spPr>
        <a:xfrm>
          <a:off x="12960985" y="61036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34925</xdr:rowOff>
    </xdr:from>
    <xdr:ext cx="405130" cy="251460"/>
    <xdr:sp macro="" textlink="">
      <xdr:nvSpPr>
        <xdr:cNvPr id="449" name="n_3mainValue【一般廃棄物処理施設】&#10;有形固定資産減価償却率">
          <a:extLst>
            <a:ext uri="{FF2B5EF4-FFF2-40B4-BE49-F238E27FC236}">
              <a16:creationId xmlns:a16="http://schemas.microsoft.com/office/drawing/2014/main" id="{00000000-0008-0000-1000-0000C1010000}"/>
            </a:ext>
          </a:extLst>
        </xdr:cNvPr>
        <xdr:cNvSpPr txBox="1"/>
      </xdr:nvSpPr>
      <xdr:spPr>
        <a:xfrm>
          <a:off x="12167235" y="607377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4445</xdr:rowOff>
    </xdr:from>
    <xdr:ext cx="403225" cy="253365"/>
    <xdr:sp macro="" textlink="">
      <xdr:nvSpPr>
        <xdr:cNvPr id="450" name="n_4mainValue【一般廃棄物処理施設】&#10;有形固定資産減価償却率">
          <a:extLst>
            <a:ext uri="{FF2B5EF4-FFF2-40B4-BE49-F238E27FC236}">
              <a16:creationId xmlns:a16="http://schemas.microsoft.com/office/drawing/2014/main" id="{00000000-0008-0000-1000-0000C2010000}"/>
            </a:ext>
          </a:extLst>
        </xdr:cNvPr>
        <xdr:cNvSpPr txBox="1"/>
      </xdr:nvSpPr>
      <xdr:spPr>
        <a:xfrm>
          <a:off x="11354435" y="604329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51" name="正方形/長方形 450">
          <a:extLst>
            <a:ext uri="{FF2B5EF4-FFF2-40B4-BE49-F238E27FC236}">
              <a16:creationId xmlns:a16="http://schemas.microsoft.com/office/drawing/2014/main" id="{00000000-0008-0000-1000-0000C3010000}"/>
            </a:ext>
          </a:extLst>
        </xdr:cNvPr>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52" name="正方形/長方形 451">
          <a:extLst>
            <a:ext uri="{FF2B5EF4-FFF2-40B4-BE49-F238E27FC236}">
              <a16:creationId xmlns:a16="http://schemas.microsoft.com/office/drawing/2014/main" id="{00000000-0008-0000-1000-0000C4010000}"/>
            </a:ext>
          </a:extLst>
        </xdr:cNvPr>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53" name="正方形/長方形 452">
          <a:extLst>
            <a:ext uri="{FF2B5EF4-FFF2-40B4-BE49-F238E27FC236}">
              <a16:creationId xmlns:a16="http://schemas.microsoft.com/office/drawing/2014/main" id="{00000000-0008-0000-1000-0000C5010000}"/>
            </a:ext>
          </a:extLst>
        </xdr:cNvPr>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5" name="正方形/長方形 454">
          <a:extLst>
            <a:ext uri="{FF2B5EF4-FFF2-40B4-BE49-F238E27FC236}">
              <a16:creationId xmlns:a16="http://schemas.microsoft.com/office/drawing/2014/main" id="{00000000-0008-0000-1000-0000C7010000}"/>
            </a:ext>
          </a:extLst>
        </xdr:cNvPr>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6" name="正方形/長方形 455">
          <a:extLst>
            <a:ext uri="{FF2B5EF4-FFF2-40B4-BE49-F238E27FC236}">
              <a16:creationId xmlns:a16="http://schemas.microsoft.com/office/drawing/2014/main" id="{00000000-0008-0000-1000-0000C8010000}"/>
            </a:ext>
          </a:extLst>
        </xdr:cNvPr>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0345"/>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644015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90805</xdr:rowOff>
    </xdr:from>
    <xdr:to>
      <xdr:col>120</xdr:col>
      <xdr:colOff>114300</xdr:colOff>
      <xdr:row>42</xdr:row>
      <xdr:rowOff>90805</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64592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118745</xdr:rowOff>
    </xdr:from>
    <xdr:ext cx="247015" cy="253365"/>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6248380" y="6995795"/>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106680</xdr:rowOff>
    </xdr:from>
    <xdr:to>
      <xdr:col>120</xdr:col>
      <xdr:colOff>114300</xdr:colOff>
      <xdr:row>40</xdr:row>
      <xdr:rowOff>106680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64592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134620</xdr:rowOff>
    </xdr:from>
    <xdr:ext cx="595630" cy="253365"/>
    <xdr:sp macro="" textlink="">
      <xdr:nvSpPr>
        <xdr:cNvPr id="464" name="テキスト ボックス 463">
          <a:extLst>
            <a:ext uri="{FF2B5EF4-FFF2-40B4-BE49-F238E27FC236}">
              <a16:creationId xmlns:a16="http://schemas.microsoft.com/office/drawing/2014/main" id="{00000000-0008-0000-1000-0000D0010000}"/>
            </a:ext>
          </a:extLst>
        </xdr:cNvPr>
        <xdr:cNvSpPr txBox="1"/>
      </xdr:nvSpPr>
      <xdr:spPr>
        <a:xfrm>
          <a:off x="15939770" y="667639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122555</xdr:rowOff>
    </xdr:from>
    <xdr:to>
      <xdr:col>120</xdr:col>
      <xdr:colOff>114300</xdr:colOff>
      <xdr:row>38</xdr:row>
      <xdr:rowOff>122555</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64592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151130</xdr:rowOff>
    </xdr:from>
    <xdr:ext cx="595630" cy="253365"/>
    <xdr:sp macro="" textlink="">
      <xdr:nvSpPr>
        <xdr:cNvPr id="466" name="テキスト ボックス 465">
          <a:extLst>
            <a:ext uri="{FF2B5EF4-FFF2-40B4-BE49-F238E27FC236}">
              <a16:creationId xmlns:a16="http://schemas.microsoft.com/office/drawing/2014/main" id="{00000000-0008-0000-1000-0000D2010000}"/>
            </a:ext>
          </a:extLst>
        </xdr:cNvPr>
        <xdr:cNvSpPr txBox="1"/>
      </xdr:nvSpPr>
      <xdr:spPr>
        <a:xfrm>
          <a:off x="15939770" y="635762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138430</xdr:rowOff>
    </xdr:from>
    <xdr:to>
      <xdr:col>120</xdr:col>
      <xdr:colOff>114300</xdr:colOff>
      <xdr:row>36</xdr:row>
      <xdr:rowOff>138430</xdr:rowOff>
    </xdr:to>
    <xdr:cxnSp macro="">
      <xdr:nvCxnSpPr>
        <xdr:cNvPr id="467" name="直線コネクタ 466">
          <a:extLst>
            <a:ext uri="{FF2B5EF4-FFF2-40B4-BE49-F238E27FC236}">
              <a16:creationId xmlns:a16="http://schemas.microsoft.com/office/drawing/2014/main" id="{00000000-0008-0000-1000-0000D3010000}"/>
            </a:ext>
          </a:extLst>
        </xdr:cNvPr>
        <xdr:cNvCxnSpPr/>
      </xdr:nvCxnSpPr>
      <xdr:spPr>
        <a:xfrm>
          <a:off x="164592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167005</xdr:rowOff>
    </xdr:from>
    <xdr:ext cx="595630" cy="252730"/>
    <xdr:sp macro="" textlink="">
      <xdr:nvSpPr>
        <xdr:cNvPr id="468" name="テキスト ボックス 467">
          <a:extLst>
            <a:ext uri="{FF2B5EF4-FFF2-40B4-BE49-F238E27FC236}">
              <a16:creationId xmlns:a16="http://schemas.microsoft.com/office/drawing/2014/main" id="{00000000-0008-0000-1000-0000D4010000}"/>
            </a:ext>
          </a:extLst>
        </xdr:cNvPr>
        <xdr:cNvSpPr txBox="1"/>
      </xdr:nvSpPr>
      <xdr:spPr>
        <a:xfrm>
          <a:off x="15939770" y="603821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154305</xdr:rowOff>
    </xdr:from>
    <xdr:to>
      <xdr:col>120</xdr:col>
      <xdr:colOff>114300</xdr:colOff>
      <xdr:row>34</xdr:row>
      <xdr:rowOff>154305</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a:off x="164592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5630" cy="251460"/>
    <xdr:sp macro="" textlink="">
      <xdr:nvSpPr>
        <xdr:cNvPr id="470" name="テキスト ボックス 469">
          <a:extLst>
            <a:ext uri="{FF2B5EF4-FFF2-40B4-BE49-F238E27FC236}">
              <a16:creationId xmlns:a16="http://schemas.microsoft.com/office/drawing/2014/main" id="{00000000-0008-0000-1000-0000D6010000}"/>
            </a:ext>
          </a:extLst>
        </xdr:cNvPr>
        <xdr:cNvSpPr txBox="1"/>
      </xdr:nvSpPr>
      <xdr:spPr>
        <a:xfrm>
          <a:off x="15939770" y="571944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1" name="直線コネクタ 470">
          <a:extLst>
            <a:ext uri="{FF2B5EF4-FFF2-40B4-BE49-F238E27FC236}">
              <a16:creationId xmlns:a16="http://schemas.microsoft.com/office/drawing/2014/main" id="{00000000-0008-0000-1000-0000D7010000}"/>
            </a:ext>
          </a:extLst>
        </xdr:cNvPr>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31115</xdr:rowOff>
    </xdr:from>
    <xdr:ext cx="595630" cy="251460"/>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15939770" y="539940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47625</xdr:rowOff>
    </xdr:from>
    <xdr:ext cx="595630" cy="25146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15939770" y="508063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1000-0000DB010000}"/>
            </a:ext>
          </a:extLst>
        </xdr:cNvPr>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84455</xdr:rowOff>
    </xdr:from>
    <xdr:to>
      <xdr:col>116</xdr:col>
      <xdr:colOff>62865</xdr:colOff>
      <xdr:row>42</xdr:row>
      <xdr:rowOff>90170</xdr:rowOff>
    </xdr:to>
    <xdr:cxnSp macro="">
      <xdr:nvCxnSpPr>
        <xdr:cNvPr id="476" name="直線コネクタ 475">
          <a:extLst>
            <a:ext uri="{FF2B5EF4-FFF2-40B4-BE49-F238E27FC236}">
              <a16:creationId xmlns:a16="http://schemas.microsoft.com/office/drawing/2014/main" id="{00000000-0008-0000-1000-0000DC010000}"/>
            </a:ext>
          </a:extLst>
        </xdr:cNvPr>
        <xdr:cNvCxnSpPr/>
      </xdr:nvCxnSpPr>
      <xdr:spPr>
        <a:xfrm flipV="1">
          <a:off x="19951065" y="5620385"/>
          <a:ext cx="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93980</xdr:rowOff>
    </xdr:from>
    <xdr:ext cx="376555" cy="25336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1000-0000DD010000}"/>
            </a:ext>
          </a:extLst>
        </xdr:cNvPr>
        <xdr:cNvSpPr txBox="1"/>
      </xdr:nvSpPr>
      <xdr:spPr>
        <a:xfrm>
          <a:off x="19989800" y="713867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90170</xdr:rowOff>
    </xdr:from>
    <xdr:to>
      <xdr:col>116</xdr:col>
      <xdr:colOff>152400</xdr:colOff>
      <xdr:row>42</xdr:row>
      <xdr:rowOff>90170</xdr:rowOff>
    </xdr:to>
    <xdr:cxnSp macro="">
      <xdr:nvCxnSpPr>
        <xdr:cNvPr id="478" name="直線コネクタ 477">
          <a:extLst>
            <a:ext uri="{FF2B5EF4-FFF2-40B4-BE49-F238E27FC236}">
              <a16:creationId xmlns:a16="http://schemas.microsoft.com/office/drawing/2014/main" id="{00000000-0008-0000-1000-0000DE010000}"/>
            </a:ext>
          </a:extLst>
        </xdr:cNvPr>
        <xdr:cNvCxnSpPr/>
      </xdr:nvCxnSpPr>
      <xdr:spPr>
        <a:xfrm>
          <a:off x="19881850" y="7134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31750</xdr:rowOff>
    </xdr:from>
    <xdr:ext cx="596900" cy="251460"/>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1000-0000DF010000}"/>
            </a:ext>
          </a:extLst>
        </xdr:cNvPr>
        <xdr:cNvSpPr txBox="1"/>
      </xdr:nvSpPr>
      <xdr:spPr>
        <a:xfrm>
          <a:off x="19989800" y="540004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474,504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84455</xdr:rowOff>
    </xdr:from>
    <xdr:to>
      <xdr:col>116</xdr:col>
      <xdr:colOff>152400</xdr:colOff>
      <xdr:row>33</xdr:row>
      <xdr:rowOff>84455</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19881850" y="5620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40005</xdr:rowOff>
    </xdr:from>
    <xdr:ext cx="532765" cy="25336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1000-0000E1010000}"/>
            </a:ext>
          </a:extLst>
        </xdr:cNvPr>
        <xdr:cNvSpPr txBox="1"/>
      </xdr:nvSpPr>
      <xdr:spPr>
        <a:xfrm>
          <a:off x="19989800" y="6749415"/>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98,586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61595</xdr:rowOff>
    </xdr:from>
    <xdr:to>
      <xdr:col>116</xdr:col>
      <xdr:colOff>114300</xdr:colOff>
      <xdr:row>40</xdr:row>
      <xdr:rowOff>161290</xdr:rowOff>
    </xdr:to>
    <xdr:sp macro="" textlink="">
      <xdr:nvSpPr>
        <xdr:cNvPr id="482" name="フローチャート: 判断 481">
          <a:extLst>
            <a:ext uri="{FF2B5EF4-FFF2-40B4-BE49-F238E27FC236}">
              <a16:creationId xmlns:a16="http://schemas.microsoft.com/office/drawing/2014/main" id="{00000000-0008-0000-1000-0000E2010000}"/>
            </a:ext>
          </a:extLst>
        </xdr:cNvPr>
        <xdr:cNvSpPr/>
      </xdr:nvSpPr>
      <xdr:spPr>
        <a:xfrm>
          <a:off x="19900900" y="6771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90170</xdr:rowOff>
    </xdr:from>
    <xdr:to>
      <xdr:col>112</xdr:col>
      <xdr:colOff>38100</xdr:colOff>
      <xdr:row>41</xdr:row>
      <xdr:rowOff>21590</xdr:rowOff>
    </xdr:to>
    <xdr:sp macro="" textlink="">
      <xdr:nvSpPr>
        <xdr:cNvPr id="483" name="フローチャート: 判断 482">
          <a:extLst>
            <a:ext uri="{FF2B5EF4-FFF2-40B4-BE49-F238E27FC236}">
              <a16:creationId xmlns:a16="http://schemas.microsoft.com/office/drawing/2014/main" id="{00000000-0008-0000-1000-0000E3010000}"/>
            </a:ext>
          </a:extLst>
        </xdr:cNvPr>
        <xdr:cNvSpPr/>
      </xdr:nvSpPr>
      <xdr:spPr>
        <a:xfrm>
          <a:off x="19157950" y="6799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120650</xdr:rowOff>
    </xdr:from>
    <xdr:to>
      <xdr:col>107</xdr:col>
      <xdr:colOff>101600</xdr:colOff>
      <xdr:row>41</xdr:row>
      <xdr:rowOff>52705</xdr:rowOff>
    </xdr:to>
    <xdr:sp macro="" textlink="">
      <xdr:nvSpPr>
        <xdr:cNvPr id="484" name="フローチャート: 判断 483">
          <a:extLst>
            <a:ext uri="{FF2B5EF4-FFF2-40B4-BE49-F238E27FC236}">
              <a16:creationId xmlns:a16="http://schemas.microsoft.com/office/drawing/2014/main" id="{00000000-0008-0000-1000-0000E4010000}"/>
            </a:ext>
          </a:extLst>
        </xdr:cNvPr>
        <xdr:cNvSpPr/>
      </xdr:nvSpPr>
      <xdr:spPr>
        <a:xfrm>
          <a:off x="18345150" y="6830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136525</xdr:rowOff>
    </xdr:from>
    <xdr:to>
      <xdr:col>102</xdr:col>
      <xdr:colOff>165100</xdr:colOff>
      <xdr:row>41</xdr:row>
      <xdr:rowOff>68580</xdr:rowOff>
    </xdr:to>
    <xdr:sp macro="" textlink="">
      <xdr:nvSpPr>
        <xdr:cNvPr id="485" name="フローチャート: 判断 484">
          <a:extLst>
            <a:ext uri="{FF2B5EF4-FFF2-40B4-BE49-F238E27FC236}">
              <a16:creationId xmlns:a16="http://schemas.microsoft.com/office/drawing/2014/main" id="{00000000-0008-0000-1000-0000E5010000}"/>
            </a:ext>
          </a:extLst>
        </xdr:cNvPr>
        <xdr:cNvSpPr/>
      </xdr:nvSpPr>
      <xdr:spPr>
        <a:xfrm>
          <a:off x="17551400" y="6845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111760</xdr:rowOff>
    </xdr:from>
    <xdr:to>
      <xdr:col>98</xdr:col>
      <xdr:colOff>38100</xdr:colOff>
      <xdr:row>41</xdr:row>
      <xdr:rowOff>43180</xdr:rowOff>
    </xdr:to>
    <xdr:sp macro="" textlink="">
      <xdr:nvSpPr>
        <xdr:cNvPr id="486" name="フローチャート: 判断 485">
          <a:extLst>
            <a:ext uri="{FF2B5EF4-FFF2-40B4-BE49-F238E27FC236}">
              <a16:creationId xmlns:a16="http://schemas.microsoft.com/office/drawing/2014/main" id="{00000000-0008-0000-1000-0000E6010000}"/>
            </a:ext>
          </a:extLst>
        </xdr:cNvPr>
        <xdr:cNvSpPr/>
      </xdr:nvSpPr>
      <xdr:spPr>
        <a:xfrm>
          <a:off x="16757650" y="6821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1460"/>
    <xdr:sp macro="" textlink="">
      <xdr:nvSpPr>
        <xdr:cNvPr id="487" name="テキスト ボックス 486">
          <a:extLst>
            <a:ext uri="{FF2B5EF4-FFF2-40B4-BE49-F238E27FC236}">
              <a16:creationId xmlns:a16="http://schemas.microsoft.com/office/drawing/2014/main" id="{00000000-0008-0000-1000-0000E7010000}"/>
            </a:ext>
          </a:extLst>
        </xdr:cNvPr>
        <xdr:cNvSpPr txBox="1"/>
      </xdr:nvSpPr>
      <xdr:spPr>
        <a:xfrm>
          <a:off x="19780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1460"/>
    <xdr:sp macro="" textlink="">
      <xdr:nvSpPr>
        <xdr:cNvPr id="488" name="テキスト ボックス 487">
          <a:extLst>
            <a:ext uri="{FF2B5EF4-FFF2-40B4-BE49-F238E27FC236}">
              <a16:creationId xmlns:a16="http://schemas.microsoft.com/office/drawing/2014/main" id="{00000000-0008-0000-1000-0000E8010000}"/>
            </a:ext>
          </a:extLst>
        </xdr:cNvPr>
        <xdr:cNvSpPr txBox="1"/>
      </xdr:nvSpPr>
      <xdr:spPr>
        <a:xfrm>
          <a:off x="190309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0095" cy="25146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182245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1460"/>
    <xdr:sp macro="" textlink="">
      <xdr:nvSpPr>
        <xdr:cNvPr id="490" name="テキスト ボックス 489">
          <a:extLst>
            <a:ext uri="{FF2B5EF4-FFF2-40B4-BE49-F238E27FC236}">
              <a16:creationId xmlns:a16="http://schemas.microsoft.com/office/drawing/2014/main" id="{00000000-0008-0000-1000-0000EA010000}"/>
            </a:ext>
          </a:extLst>
        </xdr:cNvPr>
        <xdr:cNvSpPr txBox="1"/>
      </xdr:nvSpPr>
      <xdr:spPr>
        <a:xfrm>
          <a:off x="174307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1460"/>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66306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108585</xdr:rowOff>
    </xdr:from>
    <xdr:to>
      <xdr:col>116</xdr:col>
      <xdr:colOff>114300</xdr:colOff>
      <xdr:row>39</xdr:row>
      <xdr:rowOff>40005</xdr:rowOff>
    </xdr:to>
    <xdr:sp macro="" textlink="">
      <xdr:nvSpPr>
        <xdr:cNvPr id="492" name="楕円 491">
          <a:extLst>
            <a:ext uri="{FF2B5EF4-FFF2-40B4-BE49-F238E27FC236}">
              <a16:creationId xmlns:a16="http://schemas.microsoft.com/office/drawing/2014/main" id="{00000000-0008-0000-1000-0000EC010000}"/>
            </a:ext>
          </a:extLst>
        </xdr:cNvPr>
        <xdr:cNvSpPr/>
      </xdr:nvSpPr>
      <xdr:spPr>
        <a:xfrm>
          <a:off x="19900900" y="6482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130810</xdr:rowOff>
    </xdr:from>
    <xdr:ext cx="596900" cy="25336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1000-0000ED010000}"/>
            </a:ext>
          </a:extLst>
        </xdr:cNvPr>
        <xdr:cNvSpPr txBox="1"/>
      </xdr:nvSpPr>
      <xdr:spPr>
        <a:xfrm>
          <a:off x="19989800" y="633730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188,818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84455</xdr:rowOff>
    </xdr:from>
    <xdr:to>
      <xdr:col>112</xdr:col>
      <xdr:colOff>38100</xdr:colOff>
      <xdr:row>39</xdr:row>
      <xdr:rowOff>16510</xdr:rowOff>
    </xdr:to>
    <xdr:sp macro="" textlink="">
      <xdr:nvSpPr>
        <xdr:cNvPr id="494" name="楕円 493">
          <a:extLst>
            <a:ext uri="{FF2B5EF4-FFF2-40B4-BE49-F238E27FC236}">
              <a16:creationId xmlns:a16="http://schemas.microsoft.com/office/drawing/2014/main" id="{00000000-0008-0000-1000-0000EE010000}"/>
            </a:ext>
          </a:extLst>
        </xdr:cNvPr>
        <xdr:cNvSpPr/>
      </xdr:nvSpPr>
      <xdr:spPr>
        <a:xfrm>
          <a:off x="19157950" y="64585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38</xdr:row>
      <xdr:rowOff>133985</xdr:rowOff>
    </xdr:from>
    <xdr:to>
      <xdr:col>116</xdr:col>
      <xdr:colOff>63500</xdr:colOff>
      <xdr:row>38</xdr:row>
      <xdr:rowOff>158750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9202400" y="6508115"/>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95885</xdr:rowOff>
    </xdr:from>
    <xdr:to>
      <xdr:col>107</xdr:col>
      <xdr:colOff>101600</xdr:colOff>
      <xdr:row>39</xdr:row>
      <xdr:rowOff>28575</xdr:rowOff>
    </xdr:to>
    <xdr:sp macro="" textlink="">
      <xdr:nvSpPr>
        <xdr:cNvPr id="496" name="楕円 495">
          <a:extLst>
            <a:ext uri="{FF2B5EF4-FFF2-40B4-BE49-F238E27FC236}">
              <a16:creationId xmlns:a16="http://schemas.microsoft.com/office/drawing/2014/main" id="{00000000-0008-0000-1000-0000F0010000}"/>
            </a:ext>
          </a:extLst>
        </xdr:cNvPr>
        <xdr:cNvSpPr/>
      </xdr:nvSpPr>
      <xdr:spPr>
        <a:xfrm>
          <a:off x="18345150" y="64700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133985</xdr:rowOff>
    </xdr:from>
    <xdr:to>
      <xdr:col>111</xdr:col>
      <xdr:colOff>171450</xdr:colOff>
      <xdr:row>38</xdr:row>
      <xdr:rowOff>146050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flipV="1">
          <a:off x="18395950" y="650811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103505</xdr:rowOff>
    </xdr:from>
    <xdr:to>
      <xdr:col>102</xdr:col>
      <xdr:colOff>165100</xdr:colOff>
      <xdr:row>39</xdr:row>
      <xdr:rowOff>34925</xdr:rowOff>
    </xdr:to>
    <xdr:sp macro="" textlink="">
      <xdr:nvSpPr>
        <xdr:cNvPr id="498" name="楕円 497">
          <a:extLst>
            <a:ext uri="{FF2B5EF4-FFF2-40B4-BE49-F238E27FC236}">
              <a16:creationId xmlns:a16="http://schemas.microsoft.com/office/drawing/2014/main" id="{00000000-0008-0000-1000-0000F2010000}"/>
            </a:ext>
          </a:extLst>
        </xdr:cNvPr>
        <xdr:cNvSpPr/>
      </xdr:nvSpPr>
      <xdr:spPr>
        <a:xfrm>
          <a:off x="17551400" y="6477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146050</xdr:rowOff>
    </xdr:from>
    <xdr:to>
      <xdr:col>107</xdr:col>
      <xdr:colOff>50800</xdr:colOff>
      <xdr:row>38</xdr:row>
      <xdr:rowOff>152400</xdr:rowOff>
    </xdr:to>
    <xdr:cxnSp macro="">
      <xdr:nvCxnSpPr>
        <xdr:cNvPr id="499" name="直線コネクタ 498">
          <a:extLst>
            <a:ext uri="{FF2B5EF4-FFF2-40B4-BE49-F238E27FC236}">
              <a16:creationId xmlns:a16="http://schemas.microsoft.com/office/drawing/2014/main" id="{00000000-0008-0000-1000-0000F3010000}"/>
            </a:ext>
          </a:extLst>
        </xdr:cNvPr>
        <xdr:cNvCxnSpPr/>
      </xdr:nvCxnSpPr>
      <xdr:spPr>
        <a:xfrm flipV="1">
          <a:off x="17602200" y="652018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111760</xdr:rowOff>
    </xdr:from>
    <xdr:to>
      <xdr:col>98</xdr:col>
      <xdr:colOff>38100</xdr:colOff>
      <xdr:row>39</xdr:row>
      <xdr:rowOff>43180</xdr:rowOff>
    </xdr:to>
    <xdr:sp macro="" textlink="">
      <xdr:nvSpPr>
        <xdr:cNvPr id="500" name="楕円 499">
          <a:extLst>
            <a:ext uri="{FF2B5EF4-FFF2-40B4-BE49-F238E27FC236}">
              <a16:creationId xmlns:a16="http://schemas.microsoft.com/office/drawing/2014/main" id="{00000000-0008-0000-1000-0000F4010000}"/>
            </a:ext>
          </a:extLst>
        </xdr:cNvPr>
        <xdr:cNvSpPr/>
      </xdr:nvSpPr>
      <xdr:spPr>
        <a:xfrm>
          <a:off x="16757650" y="64858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38</xdr:row>
      <xdr:rowOff>152400</xdr:rowOff>
    </xdr:from>
    <xdr:to>
      <xdr:col>102</xdr:col>
      <xdr:colOff>114300</xdr:colOff>
      <xdr:row>38</xdr:row>
      <xdr:rowOff>161925</xdr:rowOff>
    </xdr:to>
    <xdr:cxnSp macro="">
      <xdr:nvCxnSpPr>
        <xdr:cNvPr id="501" name="直線コネクタ 500">
          <a:extLst>
            <a:ext uri="{FF2B5EF4-FFF2-40B4-BE49-F238E27FC236}">
              <a16:creationId xmlns:a16="http://schemas.microsoft.com/office/drawing/2014/main" id="{00000000-0008-0000-1000-0000F5010000}"/>
            </a:ext>
          </a:extLst>
        </xdr:cNvPr>
        <xdr:cNvCxnSpPr/>
      </xdr:nvCxnSpPr>
      <xdr:spPr>
        <a:xfrm flipV="1">
          <a:off x="16802100" y="652653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13335</xdr:rowOff>
    </xdr:from>
    <xdr:ext cx="534670" cy="251460"/>
    <xdr:sp macro="" textlink="">
      <xdr:nvSpPr>
        <xdr:cNvPr id="502" name="n_1aveValue【一般廃棄物処理施設】&#10;一人当たり有形固定資産（償却資産）額">
          <a:extLst>
            <a:ext uri="{FF2B5EF4-FFF2-40B4-BE49-F238E27FC236}">
              <a16:creationId xmlns:a16="http://schemas.microsoft.com/office/drawing/2014/main" id="{00000000-0008-0000-1000-0000F6010000}"/>
            </a:ext>
          </a:extLst>
        </xdr:cNvPr>
        <xdr:cNvSpPr txBox="1"/>
      </xdr:nvSpPr>
      <xdr:spPr>
        <a:xfrm>
          <a:off x="18947765" y="68903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41</xdr:row>
      <xdr:rowOff>43815</xdr:rowOff>
    </xdr:from>
    <xdr:ext cx="532765" cy="252730"/>
    <xdr:sp macro="" textlink="">
      <xdr:nvSpPr>
        <xdr:cNvPr id="503" name="n_2aveValue【一般廃棄物処理施設】&#10;一人当たり有形固定資産（償却資産）額">
          <a:extLst>
            <a:ext uri="{FF2B5EF4-FFF2-40B4-BE49-F238E27FC236}">
              <a16:creationId xmlns:a16="http://schemas.microsoft.com/office/drawing/2014/main" id="{00000000-0008-0000-1000-0000F7010000}"/>
            </a:ext>
          </a:extLst>
        </xdr:cNvPr>
        <xdr:cNvSpPr txBox="1"/>
      </xdr:nvSpPr>
      <xdr:spPr>
        <a:xfrm>
          <a:off x="18166715" y="6920865"/>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59690</xdr:rowOff>
    </xdr:from>
    <xdr:ext cx="534670" cy="253365"/>
    <xdr:sp macro="" textlink="">
      <xdr:nvSpPr>
        <xdr:cNvPr id="504" name="n_3aveValue【一般廃棄物処理施設】&#10;一人当たり有形固定資産（償却資産）額">
          <a:extLst>
            <a:ext uri="{FF2B5EF4-FFF2-40B4-BE49-F238E27FC236}">
              <a16:creationId xmlns:a16="http://schemas.microsoft.com/office/drawing/2014/main" id="{00000000-0008-0000-1000-0000F8010000}"/>
            </a:ext>
          </a:extLst>
        </xdr:cNvPr>
        <xdr:cNvSpPr txBox="1"/>
      </xdr:nvSpPr>
      <xdr:spPr>
        <a:xfrm>
          <a:off x="17353915" y="69367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41</xdr:row>
      <xdr:rowOff>34925</xdr:rowOff>
    </xdr:from>
    <xdr:ext cx="532765" cy="251460"/>
    <xdr:sp macro="" textlink="">
      <xdr:nvSpPr>
        <xdr:cNvPr id="505" name="n_4aveValue【一般廃棄物処理施設】&#10;一人当たり有形固定資産（償却資産）額">
          <a:extLst>
            <a:ext uri="{FF2B5EF4-FFF2-40B4-BE49-F238E27FC236}">
              <a16:creationId xmlns:a16="http://schemas.microsoft.com/office/drawing/2014/main" id="{00000000-0008-0000-1000-0000F9010000}"/>
            </a:ext>
          </a:extLst>
        </xdr:cNvPr>
        <xdr:cNvSpPr txBox="1"/>
      </xdr:nvSpPr>
      <xdr:spPr>
        <a:xfrm>
          <a:off x="16560165" y="691197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32385</xdr:rowOff>
    </xdr:from>
    <xdr:ext cx="596900" cy="251460"/>
    <xdr:sp macro="" textlink="">
      <xdr:nvSpPr>
        <xdr:cNvPr id="506" name="n_1mainValue【一般廃棄物処理施設】&#10;一人当たり有形固定資産（償却資産）額">
          <a:extLst>
            <a:ext uri="{FF2B5EF4-FFF2-40B4-BE49-F238E27FC236}">
              <a16:creationId xmlns:a16="http://schemas.microsoft.com/office/drawing/2014/main" id="{00000000-0008-0000-1000-0000FA010000}"/>
            </a:ext>
          </a:extLst>
        </xdr:cNvPr>
        <xdr:cNvSpPr txBox="1"/>
      </xdr:nvSpPr>
      <xdr:spPr>
        <a:xfrm>
          <a:off x="18915380" y="623887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196,289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43815</xdr:rowOff>
    </xdr:from>
    <xdr:ext cx="596900" cy="252730"/>
    <xdr:sp macro="" textlink="">
      <xdr:nvSpPr>
        <xdr:cNvPr id="507" name="n_2mainValue【一般廃棄物処理施設】&#10;一人当たり有形固定資産（償却資産）額">
          <a:extLst>
            <a:ext uri="{FF2B5EF4-FFF2-40B4-BE49-F238E27FC236}">
              <a16:creationId xmlns:a16="http://schemas.microsoft.com/office/drawing/2014/main" id="{00000000-0008-0000-1000-0000FB010000}"/>
            </a:ext>
          </a:extLst>
        </xdr:cNvPr>
        <xdr:cNvSpPr txBox="1"/>
      </xdr:nvSpPr>
      <xdr:spPr>
        <a:xfrm>
          <a:off x="18134330" y="6250305"/>
          <a:ext cx="596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192,676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50800</xdr:rowOff>
    </xdr:from>
    <xdr:ext cx="596900" cy="251460"/>
    <xdr:sp macro="" textlink="">
      <xdr:nvSpPr>
        <xdr:cNvPr id="508" name="n_3mainValue【一般廃棄物処理施設】&#10;一人当たり有形固定資産（償却資産）額">
          <a:extLst>
            <a:ext uri="{FF2B5EF4-FFF2-40B4-BE49-F238E27FC236}">
              <a16:creationId xmlns:a16="http://schemas.microsoft.com/office/drawing/2014/main" id="{00000000-0008-0000-1000-0000FC010000}"/>
            </a:ext>
          </a:extLst>
        </xdr:cNvPr>
        <xdr:cNvSpPr txBox="1"/>
      </xdr:nvSpPr>
      <xdr:spPr>
        <a:xfrm>
          <a:off x="17321530" y="625729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190,533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37</xdr:row>
      <xdr:rowOff>59690</xdr:rowOff>
    </xdr:from>
    <xdr:ext cx="596900" cy="253365"/>
    <xdr:sp macro="" textlink="">
      <xdr:nvSpPr>
        <xdr:cNvPr id="509" name="n_4mainValue【一般廃棄物処理施設】&#10;一人当たり有形固定資産（償却資産）額">
          <a:extLst>
            <a:ext uri="{FF2B5EF4-FFF2-40B4-BE49-F238E27FC236}">
              <a16:creationId xmlns:a16="http://schemas.microsoft.com/office/drawing/2014/main" id="{00000000-0008-0000-1000-0000FD010000}"/>
            </a:ext>
          </a:extLst>
        </xdr:cNvPr>
        <xdr:cNvSpPr txBox="1"/>
      </xdr:nvSpPr>
      <xdr:spPr>
        <a:xfrm>
          <a:off x="16527780" y="626618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187,737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10" name="正方形/長方形 509">
          <a:extLst>
            <a:ext uri="{FF2B5EF4-FFF2-40B4-BE49-F238E27FC236}">
              <a16:creationId xmlns:a16="http://schemas.microsoft.com/office/drawing/2014/main" id="{00000000-0008-0000-1000-0000FE010000}"/>
            </a:ext>
          </a:extLst>
        </xdr:cNvPr>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1000-0000FF010000}"/>
            </a:ext>
          </a:extLst>
        </xdr:cNvPr>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12" name="正方形/長方形 511">
          <a:extLst>
            <a:ext uri="{FF2B5EF4-FFF2-40B4-BE49-F238E27FC236}">
              <a16:creationId xmlns:a16="http://schemas.microsoft.com/office/drawing/2014/main" id="{00000000-0008-0000-1000-000000020000}"/>
            </a:ext>
          </a:extLst>
        </xdr:cNvPr>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1000-000001020000}"/>
            </a:ext>
          </a:extLst>
        </xdr:cNvPr>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14" name="正方形/長方形 513">
          <a:extLst>
            <a:ext uri="{FF2B5EF4-FFF2-40B4-BE49-F238E27FC236}">
              <a16:creationId xmlns:a16="http://schemas.microsoft.com/office/drawing/2014/main" id="{00000000-0008-0000-1000-000002020000}"/>
            </a:ext>
          </a:extLst>
        </xdr:cNvPr>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1000-000003020000}"/>
            </a:ext>
          </a:extLst>
        </xdr:cNvPr>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16" name="正方形/長方形 515">
          <a:extLst>
            <a:ext uri="{FF2B5EF4-FFF2-40B4-BE49-F238E27FC236}">
              <a16:creationId xmlns:a16="http://schemas.microsoft.com/office/drawing/2014/main" id="{00000000-0008-0000-1000-000004020000}"/>
            </a:ext>
          </a:extLst>
        </xdr:cNvPr>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7" name="正方形/長方形 516">
          <a:extLst>
            <a:ext uri="{FF2B5EF4-FFF2-40B4-BE49-F238E27FC236}">
              <a16:creationId xmlns:a16="http://schemas.microsoft.com/office/drawing/2014/main" id="{00000000-0008-0000-1000-000005020000}"/>
            </a:ext>
          </a:extLst>
        </xdr:cNvPr>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9" name="直線コネクタ 518">
          <a:extLst>
            <a:ext uri="{FF2B5EF4-FFF2-40B4-BE49-F238E27FC236}">
              <a16:creationId xmlns:a16="http://schemas.microsoft.com/office/drawing/2014/main" id="{00000000-0008-0000-1000-000007020000}"/>
            </a:ext>
          </a:extLst>
        </xdr:cNvPr>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5455" cy="251460"/>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079754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521" name="直線コネクタ 520">
          <a:extLst>
            <a:ext uri="{FF2B5EF4-FFF2-40B4-BE49-F238E27FC236}">
              <a16:creationId xmlns:a16="http://schemas.microsoft.com/office/drawing/2014/main" id="{00000000-0008-0000-1000-000009020000}"/>
            </a:ext>
          </a:extLst>
        </xdr:cNvPr>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5455" cy="253365"/>
    <xdr:sp macro="" textlink="">
      <xdr:nvSpPr>
        <xdr:cNvPr id="522" name="テキスト ボックス 521">
          <a:extLst>
            <a:ext uri="{FF2B5EF4-FFF2-40B4-BE49-F238E27FC236}">
              <a16:creationId xmlns:a16="http://schemas.microsoft.com/office/drawing/2014/main" id="{00000000-0008-0000-1000-00000A020000}"/>
            </a:ext>
          </a:extLst>
        </xdr:cNvPr>
        <xdr:cNvSpPr txBox="1"/>
      </xdr:nvSpPr>
      <xdr:spPr>
        <a:xfrm>
          <a:off x="10797540" y="1072134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523" name="直線コネクタ 522">
          <a:extLst>
            <a:ext uri="{FF2B5EF4-FFF2-40B4-BE49-F238E27FC236}">
              <a16:creationId xmlns:a16="http://schemas.microsoft.com/office/drawing/2014/main" id="{00000000-0008-0000-1000-00000B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1320" cy="253365"/>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10842625" y="1040193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1320" cy="253365"/>
    <xdr:sp macro="" textlink="">
      <xdr:nvSpPr>
        <xdr:cNvPr id="526" name="テキスト ボックス 525">
          <a:extLst>
            <a:ext uri="{FF2B5EF4-FFF2-40B4-BE49-F238E27FC236}">
              <a16:creationId xmlns:a16="http://schemas.microsoft.com/office/drawing/2014/main" id="{00000000-0008-0000-1000-00000E020000}"/>
            </a:ext>
          </a:extLst>
        </xdr:cNvPr>
        <xdr:cNvSpPr txBox="1"/>
      </xdr:nvSpPr>
      <xdr:spPr>
        <a:xfrm>
          <a:off x="10842625" y="100825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527" name="直線コネクタ 526">
          <a:extLst>
            <a:ext uri="{FF2B5EF4-FFF2-40B4-BE49-F238E27FC236}">
              <a16:creationId xmlns:a16="http://schemas.microsoft.com/office/drawing/2014/main" id="{00000000-0008-0000-1000-00000F020000}"/>
            </a:ext>
          </a:extLst>
        </xdr:cNvPr>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1320" cy="251460"/>
    <xdr:sp macro="" textlink="">
      <xdr:nvSpPr>
        <xdr:cNvPr id="528" name="テキスト ボックス 527">
          <a:extLst>
            <a:ext uri="{FF2B5EF4-FFF2-40B4-BE49-F238E27FC236}">
              <a16:creationId xmlns:a16="http://schemas.microsoft.com/office/drawing/2014/main" id="{00000000-0008-0000-1000-000010020000}"/>
            </a:ext>
          </a:extLst>
        </xdr:cNvPr>
        <xdr:cNvSpPr txBox="1"/>
      </xdr:nvSpPr>
      <xdr:spPr>
        <a:xfrm>
          <a:off x="10842625" y="976376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401320" cy="251460"/>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0842625" y="944435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531" name="直線コネクタ 530">
          <a:extLst>
            <a:ext uri="{FF2B5EF4-FFF2-40B4-BE49-F238E27FC236}">
              <a16:creationId xmlns:a16="http://schemas.microsoft.com/office/drawing/2014/main" id="{00000000-0008-0000-1000-000013020000}"/>
            </a:ext>
          </a:extLst>
        </xdr:cNvPr>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5146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0906760" y="9124950"/>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534" name="【保健センター・保健所】&#10;有形固定資産減価償却率グラフ枠">
          <a:extLst>
            <a:ext uri="{FF2B5EF4-FFF2-40B4-BE49-F238E27FC236}">
              <a16:creationId xmlns:a16="http://schemas.microsoft.com/office/drawing/2014/main" id="{00000000-0008-0000-1000-000016020000}"/>
            </a:ext>
          </a:extLst>
        </xdr:cNvPr>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39370</xdr:rowOff>
    </xdr:from>
    <xdr:to>
      <xdr:col>85</xdr:col>
      <xdr:colOff>126365</xdr:colOff>
      <xdr:row>63</xdr:row>
      <xdr:rowOff>111760</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flipV="1">
          <a:off x="14699615" y="926338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115570</xdr:rowOff>
    </xdr:from>
    <xdr:ext cx="403225" cy="253365"/>
    <xdr:sp macro="" textlink="">
      <xdr:nvSpPr>
        <xdr:cNvPr id="536" name="【保健センター・保健所】&#10;有形固定資産減価償却率最小値テキスト">
          <a:extLst>
            <a:ext uri="{FF2B5EF4-FFF2-40B4-BE49-F238E27FC236}">
              <a16:creationId xmlns:a16="http://schemas.microsoft.com/office/drawing/2014/main" id="{00000000-0008-0000-1000-000018020000}"/>
            </a:ext>
          </a:extLst>
        </xdr:cNvPr>
        <xdr:cNvSpPr txBox="1"/>
      </xdr:nvSpPr>
      <xdr:spPr>
        <a:xfrm>
          <a:off x="14738350" y="106807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111760</xdr:rowOff>
    </xdr:from>
    <xdr:to>
      <xdr:col>86</xdr:col>
      <xdr:colOff>25400</xdr:colOff>
      <xdr:row>63</xdr:row>
      <xdr:rowOff>111760</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4611350" y="10676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154940</xdr:rowOff>
    </xdr:from>
    <xdr:ext cx="338455" cy="253365"/>
    <xdr:sp macro="" textlink="">
      <xdr:nvSpPr>
        <xdr:cNvPr id="538" name="【保健センター・保健所】&#10;有形固定資産減価償却率最大値テキスト">
          <a:extLst>
            <a:ext uri="{FF2B5EF4-FFF2-40B4-BE49-F238E27FC236}">
              <a16:creationId xmlns:a16="http://schemas.microsoft.com/office/drawing/2014/main" id="{00000000-0008-0000-1000-00001A020000}"/>
            </a:ext>
          </a:extLst>
        </xdr:cNvPr>
        <xdr:cNvSpPr txBox="1"/>
      </xdr:nvSpPr>
      <xdr:spPr>
        <a:xfrm>
          <a:off x="14738350" y="9043670"/>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39370</xdr:rowOff>
    </xdr:from>
    <xdr:to>
      <xdr:col>86</xdr:col>
      <xdr:colOff>25400</xdr:colOff>
      <xdr:row>55</xdr:row>
      <xdr:rowOff>39370</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4611350" y="926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79375</xdr:rowOff>
    </xdr:from>
    <xdr:ext cx="403225" cy="253365"/>
    <xdr:sp macro="" textlink="">
      <xdr:nvSpPr>
        <xdr:cNvPr id="540" name="【保健センター・保健所】&#10;有形固定資産減価償却率平均値テキスト">
          <a:extLst>
            <a:ext uri="{FF2B5EF4-FFF2-40B4-BE49-F238E27FC236}">
              <a16:creationId xmlns:a16="http://schemas.microsoft.com/office/drawing/2014/main" id="{00000000-0008-0000-1000-00001C020000}"/>
            </a:ext>
          </a:extLst>
        </xdr:cNvPr>
        <xdr:cNvSpPr txBox="1"/>
      </xdr:nvSpPr>
      <xdr:spPr>
        <a:xfrm>
          <a:off x="14738350" y="9973945"/>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100330</xdr:rowOff>
    </xdr:from>
    <xdr:to>
      <xdr:col>85</xdr:col>
      <xdr:colOff>171450</xdr:colOff>
      <xdr:row>60</xdr:row>
      <xdr:rowOff>32385</xdr:rowOff>
    </xdr:to>
    <xdr:sp macro="" textlink="">
      <xdr:nvSpPr>
        <xdr:cNvPr id="541" name="フローチャート: 判断 540">
          <a:extLst>
            <a:ext uri="{FF2B5EF4-FFF2-40B4-BE49-F238E27FC236}">
              <a16:creationId xmlns:a16="http://schemas.microsoft.com/office/drawing/2014/main" id="{00000000-0008-0000-1000-00001D020000}"/>
            </a:ext>
          </a:extLst>
        </xdr:cNvPr>
        <xdr:cNvSpPr/>
      </xdr:nvSpPr>
      <xdr:spPr>
        <a:xfrm>
          <a:off x="14649450" y="99949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89535</xdr:rowOff>
    </xdr:from>
    <xdr:to>
      <xdr:col>81</xdr:col>
      <xdr:colOff>101600</xdr:colOff>
      <xdr:row>60</xdr:row>
      <xdr:rowOff>20955</xdr:rowOff>
    </xdr:to>
    <xdr:sp macro="" textlink="">
      <xdr:nvSpPr>
        <xdr:cNvPr id="542" name="フローチャート: 判断 541">
          <a:extLst>
            <a:ext uri="{FF2B5EF4-FFF2-40B4-BE49-F238E27FC236}">
              <a16:creationId xmlns:a16="http://schemas.microsoft.com/office/drawing/2014/main" id="{00000000-0008-0000-1000-00001E020000}"/>
            </a:ext>
          </a:extLst>
        </xdr:cNvPr>
        <xdr:cNvSpPr/>
      </xdr:nvSpPr>
      <xdr:spPr>
        <a:xfrm>
          <a:off x="13887450" y="9984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82550</xdr:rowOff>
    </xdr:from>
    <xdr:to>
      <xdr:col>76</xdr:col>
      <xdr:colOff>165100</xdr:colOff>
      <xdr:row>60</xdr:row>
      <xdr:rowOff>14605</xdr:rowOff>
    </xdr:to>
    <xdr:sp macro="" textlink="">
      <xdr:nvSpPr>
        <xdr:cNvPr id="543" name="フローチャート: 判断 542">
          <a:extLst>
            <a:ext uri="{FF2B5EF4-FFF2-40B4-BE49-F238E27FC236}">
              <a16:creationId xmlns:a16="http://schemas.microsoft.com/office/drawing/2014/main" id="{00000000-0008-0000-1000-00001F020000}"/>
            </a:ext>
          </a:extLst>
        </xdr:cNvPr>
        <xdr:cNvSpPr/>
      </xdr:nvSpPr>
      <xdr:spPr>
        <a:xfrm>
          <a:off x="13093700" y="99771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71755</xdr:rowOff>
    </xdr:from>
    <xdr:to>
      <xdr:col>72</xdr:col>
      <xdr:colOff>38100</xdr:colOff>
      <xdr:row>60</xdr:row>
      <xdr:rowOff>3175</xdr:rowOff>
    </xdr:to>
    <xdr:sp macro="" textlink="">
      <xdr:nvSpPr>
        <xdr:cNvPr id="544" name="フローチャート: 判断 543">
          <a:extLst>
            <a:ext uri="{FF2B5EF4-FFF2-40B4-BE49-F238E27FC236}">
              <a16:creationId xmlns:a16="http://schemas.microsoft.com/office/drawing/2014/main" id="{00000000-0008-0000-1000-000020020000}"/>
            </a:ext>
          </a:extLst>
        </xdr:cNvPr>
        <xdr:cNvSpPr/>
      </xdr:nvSpPr>
      <xdr:spPr>
        <a:xfrm>
          <a:off x="12299950" y="99663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60325</xdr:rowOff>
    </xdr:from>
    <xdr:to>
      <xdr:col>67</xdr:col>
      <xdr:colOff>101600</xdr:colOff>
      <xdr:row>59</xdr:row>
      <xdr:rowOff>160020</xdr:rowOff>
    </xdr:to>
    <xdr:sp macro="" textlink="">
      <xdr:nvSpPr>
        <xdr:cNvPr id="545" name="フローチャート: 判断 544">
          <a:extLst>
            <a:ext uri="{FF2B5EF4-FFF2-40B4-BE49-F238E27FC236}">
              <a16:creationId xmlns:a16="http://schemas.microsoft.com/office/drawing/2014/main" id="{00000000-0008-0000-1000-000021020000}"/>
            </a:ext>
          </a:extLst>
        </xdr:cNvPr>
        <xdr:cNvSpPr/>
      </xdr:nvSpPr>
      <xdr:spPr>
        <a:xfrm>
          <a:off x="11487150" y="99548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1460"/>
    <xdr:sp macro="" textlink="">
      <xdr:nvSpPr>
        <xdr:cNvPr id="546" name="テキスト ボックス 545">
          <a:extLst>
            <a:ext uri="{FF2B5EF4-FFF2-40B4-BE49-F238E27FC236}">
              <a16:creationId xmlns:a16="http://schemas.microsoft.com/office/drawing/2014/main" id="{00000000-0008-0000-1000-000022020000}"/>
            </a:ext>
          </a:extLst>
        </xdr:cNvPr>
        <xdr:cNvSpPr txBox="1"/>
      </xdr:nvSpPr>
      <xdr:spPr>
        <a:xfrm>
          <a:off x="145288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0095" cy="251460"/>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3766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1460"/>
    <xdr:sp macro="" textlink="">
      <xdr:nvSpPr>
        <xdr:cNvPr id="548" name="テキスト ボックス 547">
          <a:extLst>
            <a:ext uri="{FF2B5EF4-FFF2-40B4-BE49-F238E27FC236}">
              <a16:creationId xmlns:a16="http://schemas.microsoft.com/office/drawing/2014/main" id="{00000000-0008-0000-1000-000024020000}"/>
            </a:ext>
          </a:extLst>
        </xdr:cNvPr>
        <xdr:cNvSpPr txBox="1"/>
      </xdr:nvSpPr>
      <xdr:spPr>
        <a:xfrm>
          <a:off x="12973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1460"/>
    <xdr:sp macro="" textlink="">
      <xdr:nvSpPr>
        <xdr:cNvPr id="549" name="テキスト ボックス 548">
          <a:extLst>
            <a:ext uri="{FF2B5EF4-FFF2-40B4-BE49-F238E27FC236}">
              <a16:creationId xmlns:a16="http://schemas.microsoft.com/office/drawing/2014/main" id="{00000000-0008-0000-1000-000025020000}"/>
            </a:ext>
          </a:extLst>
        </xdr:cNvPr>
        <xdr:cNvSpPr txBox="1"/>
      </xdr:nvSpPr>
      <xdr:spPr>
        <a:xfrm>
          <a:off x="12172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0095" cy="251460"/>
    <xdr:sp macro="" textlink="">
      <xdr:nvSpPr>
        <xdr:cNvPr id="550" name="テキスト ボックス 549">
          <a:extLst>
            <a:ext uri="{FF2B5EF4-FFF2-40B4-BE49-F238E27FC236}">
              <a16:creationId xmlns:a16="http://schemas.microsoft.com/office/drawing/2014/main" id="{00000000-0008-0000-1000-000026020000}"/>
            </a:ext>
          </a:extLst>
        </xdr:cNvPr>
        <xdr:cNvSpPr txBox="1"/>
      </xdr:nvSpPr>
      <xdr:spPr>
        <a:xfrm>
          <a:off x="11366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124460</xdr:rowOff>
    </xdr:from>
    <xdr:to>
      <xdr:col>85</xdr:col>
      <xdr:colOff>171450</xdr:colOff>
      <xdr:row>59</xdr:row>
      <xdr:rowOff>55880</xdr:rowOff>
    </xdr:to>
    <xdr:sp macro="" textlink="">
      <xdr:nvSpPr>
        <xdr:cNvPr id="551" name="楕円 550">
          <a:extLst>
            <a:ext uri="{FF2B5EF4-FFF2-40B4-BE49-F238E27FC236}">
              <a16:creationId xmlns:a16="http://schemas.microsoft.com/office/drawing/2014/main" id="{00000000-0008-0000-1000-000027020000}"/>
            </a:ext>
          </a:extLst>
        </xdr:cNvPr>
        <xdr:cNvSpPr/>
      </xdr:nvSpPr>
      <xdr:spPr>
        <a:xfrm>
          <a:off x="14649450" y="98513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146685</xdr:rowOff>
    </xdr:from>
    <xdr:ext cx="403225" cy="251460"/>
    <xdr:sp macro="" textlink="">
      <xdr:nvSpPr>
        <xdr:cNvPr id="552" name="【保健センター・保健所】&#10;有形固定資産減価償却率該当値テキスト">
          <a:extLst>
            <a:ext uri="{FF2B5EF4-FFF2-40B4-BE49-F238E27FC236}">
              <a16:creationId xmlns:a16="http://schemas.microsoft.com/office/drawing/2014/main" id="{00000000-0008-0000-1000-000028020000}"/>
            </a:ext>
          </a:extLst>
        </xdr:cNvPr>
        <xdr:cNvSpPr txBox="1"/>
      </xdr:nvSpPr>
      <xdr:spPr>
        <a:xfrm>
          <a:off x="14738350" y="970597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90805</xdr:rowOff>
    </xdr:from>
    <xdr:to>
      <xdr:col>81</xdr:col>
      <xdr:colOff>101600</xdr:colOff>
      <xdr:row>59</xdr:row>
      <xdr:rowOff>22225</xdr:rowOff>
    </xdr:to>
    <xdr:sp macro="" textlink="">
      <xdr:nvSpPr>
        <xdr:cNvPr id="553" name="楕円 552">
          <a:extLst>
            <a:ext uri="{FF2B5EF4-FFF2-40B4-BE49-F238E27FC236}">
              <a16:creationId xmlns:a16="http://schemas.microsoft.com/office/drawing/2014/main" id="{00000000-0008-0000-1000-000029020000}"/>
            </a:ext>
          </a:extLst>
        </xdr:cNvPr>
        <xdr:cNvSpPr/>
      </xdr:nvSpPr>
      <xdr:spPr>
        <a:xfrm>
          <a:off x="13887450" y="9817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140335</xdr:rowOff>
    </xdr:from>
    <xdr:to>
      <xdr:col>85</xdr:col>
      <xdr:colOff>127000</xdr:colOff>
      <xdr:row>59</xdr:row>
      <xdr:rowOff>5715</xdr:rowOff>
    </xdr:to>
    <xdr:cxnSp macro="">
      <xdr:nvCxnSpPr>
        <xdr:cNvPr id="554" name="直線コネクタ 553">
          <a:extLst>
            <a:ext uri="{FF2B5EF4-FFF2-40B4-BE49-F238E27FC236}">
              <a16:creationId xmlns:a16="http://schemas.microsoft.com/office/drawing/2014/main" id="{00000000-0008-0000-1000-00002A020000}"/>
            </a:ext>
          </a:extLst>
        </xdr:cNvPr>
        <xdr:cNvCxnSpPr/>
      </xdr:nvCxnSpPr>
      <xdr:spPr>
        <a:xfrm>
          <a:off x="13938250" y="986726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59055</xdr:rowOff>
    </xdr:from>
    <xdr:to>
      <xdr:col>76</xdr:col>
      <xdr:colOff>165100</xdr:colOff>
      <xdr:row>58</xdr:row>
      <xdr:rowOff>158750</xdr:rowOff>
    </xdr:to>
    <xdr:sp macro="" textlink="">
      <xdr:nvSpPr>
        <xdr:cNvPr id="555" name="楕円 554">
          <a:extLst>
            <a:ext uri="{FF2B5EF4-FFF2-40B4-BE49-F238E27FC236}">
              <a16:creationId xmlns:a16="http://schemas.microsoft.com/office/drawing/2014/main" id="{00000000-0008-0000-1000-00002B020000}"/>
            </a:ext>
          </a:extLst>
        </xdr:cNvPr>
        <xdr:cNvSpPr/>
      </xdr:nvSpPr>
      <xdr:spPr>
        <a:xfrm>
          <a:off x="13093700" y="9785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58</xdr:row>
      <xdr:rowOff>140335</xdr:rowOff>
    </xdr:to>
    <xdr:cxnSp macro="">
      <xdr:nvCxnSpPr>
        <xdr:cNvPr id="556" name="直線コネクタ 555">
          <a:extLst>
            <a:ext uri="{FF2B5EF4-FFF2-40B4-BE49-F238E27FC236}">
              <a16:creationId xmlns:a16="http://schemas.microsoft.com/office/drawing/2014/main" id="{00000000-0008-0000-1000-00002C020000}"/>
            </a:ext>
          </a:extLst>
        </xdr:cNvPr>
        <xdr:cNvCxnSpPr/>
      </xdr:nvCxnSpPr>
      <xdr:spPr>
        <a:xfrm>
          <a:off x="13144500" y="9835515"/>
          <a:ext cx="7937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125095</xdr:rowOff>
    </xdr:to>
    <xdr:sp macro="" textlink="">
      <xdr:nvSpPr>
        <xdr:cNvPr id="557" name="楕円 556">
          <a:extLst>
            <a:ext uri="{FF2B5EF4-FFF2-40B4-BE49-F238E27FC236}">
              <a16:creationId xmlns:a16="http://schemas.microsoft.com/office/drawing/2014/main" id="{00000000-0008-0000-1000-00002D020000}"/>
            </a:ext>
          </a:extLst>
        </xdr:cNvPr>
        <xdr:cNvSpPr/>
      </xdr:nvSpPr>
      <xdr:spPr>
        <a:xfrm>
          <a:off x="12299950" y="97523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58</xdr:row>
      <xdr:rowOff>74930</xdr:rowOff>
    </xdr:from>
    <xdr:to>
      <xdr:col>76</xdr:col>
      <xdr:colOff>114300</xdr:colOff>
      <xdr:row>58</xdr:row>
      <xdr:rowOff>108585</xdr:rowOff>
    </xdr:to>
    <xdr:cxnSp macro="">
      <xdr:nvCxnSpPr>
        <xdr:cNvPr id="558" name="直線コネクタ 557">
          <a:extLst>
            <a:ext uri="{FF2B5EF4-FFF2-40B4-BE49-F238E27FC236}">
              <a16:creationId xmlns:a16="http://schemas.microsoft.com/office/drawing/2014/main" id="{00000000-0008-0000-1000-00002E020000}"/>
            </a:ext>
          </a:extLst>
        </xdr:cNvPr>
        <xdr:cNvCxnSpPr/>
      </xdr:nvCxnSpPr>
      <xdr:spPr>
        <a:xfrm>
          <a:off x="12344400" y="9801860"/>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160020</xdr:rowOff>
    </xdr:from>
    <xdr:to>
      <xdr:col>67</xdr:col>
      <xdr:colOff>101600</xdr:colOff>
      <xdr:row>58</xdr:row>
      <xdr:rowOff>91440</xdr:rowOff>
    </xdr:to>
    <xdr:sp macro="" textlink="">
      <xdr:nvSpPr>
        <xdr:cNvPr id="559" name="楕円 558">
          <a:extLst>
            <a:ext uri="{FF2B5EF4-FFF2-40B4-BE49-F238E27FC236}">
              <a16:creationId xmlns:a16="http://schemas.microsoft.com/office/drawing/2014/main" id="{00000000-0008-0000-1000-00002F020000}"/>
            </a:ext>
          </a:extLst>
        </xdr:cNvPr>
        <xdr:cNvSpPr/>
      </xdr:nvSpPr>
      <xdr:spPr>
        <a:xfrm>
          <a:off x="11487150" y="9719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41275</xdr:rowOff>
    </xdr:from>
    <xdr:to>
      <xdr:col>71</xdr:col>
      <xdr:colOff>171450</xdr:colOff>
      <xdr:row>58</xdr:row>
      <xdr:rowOff>74930</xdr:rowOff>
    </xdr:to>
    <xdr:cxnSp macro="">
      <xdr:nvCxnSpPr>
        <xdr:cNvPr id="560" name="直線コネクタ 559">
          <a:extLst>
            <a:ext uri="{FF2B5EF4-FFF2-40B4-BE49-F238E27FC236}">
              <a16:creationId xmlns:a16="http://schemas.microsoft.com/office/drawing/2014/main" id="{00000000-0008-0000-1000-000030020000}"/>
            </a:ext>
          </a:extLst>
        </xdr:cNvPr>
        <xdr:cNvCxnSpPr/>
      </xdr:nvCxnSpPr>
      <xdr:spPr>
        <a:xfrm>
          <a:off x="11537950" y="9768205"/>
          <a:ext cx="8064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12700</xdr:rowOff>
    </xdr:from>
    <xdr:ext cx="403225" cy="251460"/>
    <xdr:sp macro="" textlink="">
      <xdr:nvSpPr>
        <xdr:cNvPr id="561" name="n_1aveValue【保健センター・保健所】&#10;有形固定資産減価償却率">
          <a:extLst>
            <a:ext uri="{FF2B5EF4-FFF2-40B4-BE49-F238E27FC236}">
              <a16:creationId xmlns:a16="http://schemas.microsoft.com/office/drawing/2014/main" id="{00000000-0008-0000-1000-000031020000}"/>
            </a:ext>
          </a:extLst>
        </xdr:cNvPr>
        <xdr:cNvSpPr txBox="1"/>
      </xdr:nvSpPr>
      <xdr:spPr>
        <a:xfrm>
          <a:off x="13742035" y="1007491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5715</xdr:rowOff>
    </xdr:from>
    <xdr:ext cx="403225" cy="253365"/>
    <xdr:sp macro="" textlink="">
      <xdr:nvSpPr>
        <xdr:cNvPr id="562" name="n_2aveValue【保健センター・保健所】&#10;有形固定資産減価償却率">
          <a:extLst>
            <a:ext uri="{FF2B5EF4-FFF2-40B4-BE49-F238E27FC236}">
              <a16:creationId xmlns:a16="http://schemas.microsoft.com/office/drawing/2014/main" id="{00000000-0008-0000-1000-000032020000}"/>
            </a:ext>
          </a:extLst>
        </xdr:cNvPr>
        <xdr:cNvSpPr txBox="1"/>
      </xdr:nvSpPr>
      <xdr:spPr>
        <a:xfrm>
          <a:off x="12960985" y="1006792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162560</xdr:rowOff>
    </xdr:from>
    <xdr:ext cx="405130" cy="251460"/>
    <xdr:sp macro="" textlink="">
      <xdr:nvSpPr>
        <xdr:cNvPr id="563" name="n_3aveValue【保健センター・保健所】&#10;有形固定資産減価償却率">
          <a:extLst>
            <a:ext uri="{FF2B5EF4-FFF2-40B4-BE49-F238E27FC236}">
              <a16:creationId xmlns:a16="http://schemas.microsoft.com/office/drawing/2014/main" id="{00000000-0008-0000-1000-000033020000}"/>
            </a:ext>
          </a:extLst>
        </xdr:cNvPr>
        <xdr:cNvSpPr txBox="1"/>
      </xdr:nvSpPr>
      <xdr:spPr>
        <a:xfrm>
          <a:off x="12167235" y="100571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151130</xdr:rowOff>
    </xdr:from>
    <xdr:ext cx="403225" cy="253365"/>
    <xdr:sp macro="" textlink="">
      <xdr:nvSpPr>
        <xdr:cNvPr id="564" name="n_4aveValue【保健センター・保健所】&#10;有形固定資産減価償却率">
          <a:extLst>
            <a:ext uri="{FF2B5EF4-FFF2-40B4-BE49-F238E27FC236}">
              <a16:creationId xmlns:a16="http://schemas.microsoft.com/office/drawing/2014/main" id="{00000000-0008-0000-1000-000034020000}"/>
            </a:ext>
          </a:extLst>
        </xdr:cNvPr>
        <xdr:cNvSpPr txBox="1"/>
      </xdr:nvSpPr>
      <xdr:spPr>
        <a:xfrm>
          <a:off x="11354435" y="100457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38735</xdr:rowOff>
    </xdr:from>
    <xdr:ext cx="403225" cy="253365"/>
    <xdr:sp macro="" textlink="">
      <xdr:nvSpPr>
        <xdr:cNvPr id="565" name="n_1mainValue【保健センター・保健所】&#10;有形固定資産減価償却率">
          <a:extLst>
            <a:ext uri="{FF2B5EF4-FFF2-40B4-BE49-F238E27FC236}">
              <a16:creationId xmlns:a16="http://schemas.microsoft.com/office/drawing/2014/main" id="{00000000-0008-0000-1000-000035020000}"/>
            </a:ext>
          </a:extLst>
        </xdr:cNvPr>
        <xdr:cNvSpPr txBox="1"/>
      </xdr:nvSpPr>
      <xdr:spPr>
        <a:xfrm>
          <a:off x="13742035" y="959802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6350</xdr:rowOff>
    </xdr:from>
    <xdr:ext cx="403225" cy="253365"/>
    <xdr:sp macro="" textlink="">
      <xdr:nvSpPr>
        <xdr:cNvPr id="566" name="n_2mainValue【保健センター・保健所】&#10;有形固定資産減価償却率">
          <a:extLst>
            <a:ext uri="{FF2B5EF4-FFF2-40B4-BE49-F238E27FC236}">
              <a16:creationId xmlns:a16="http://schemas.microsoft.com/office/drawing/2014/main" id="{00000000-0008-0000-1000-000036020000}"/>
            </a:ext>
          </a:extLst>
        </xdr:cNvPr>
        <xdr:cNvSpPr txBox="1"/>
      </xdr:nvSpPr>
      <xdr:spPr>
        <a:xfrm>
          <a:off x="12960985" y="956564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140970</xdr:rowOff>
    </xdr:from>
    <xdr:ext cx="405130" cy="251460"/>
    <xdr:sp macro="" textlink="">
      <xdr:nvSpPr>
        <xdr:cNvPr id="567" name="n_3mainValue【保健センター・保健所】&#10;有形固定資産減価償却率">
          <a:extLst>
            <a:ext uri="{FF2B5EF4-FFF2-40B4-BE49-F238E27FC236}">
              <a16:creationId xmlns:a16="http://schemas.microsoft.com/office/drawing/2014/main" id="{00000000-0008-0000-1000-000037020000}"/>
            </a:ext>
          </a:extLst>
        </xdr:cNvPr>
        <xdr:cNvSpPr txBox="1"/>
      </xdr:nvSpPr>
      <xdr:spPr>
        <a:xfrm>
          <a:off x="12167235" y="95326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107315</xdr:rowOff>
    </xdr:from>
    <xdr:ext cx="403225" cy="251460"/>
    <xdr:sp macro="" textlink="">
      <xdr:nvSpPr>
        <xdr:cNvPr id="568" name="n_4mainValue【保健センター・保健所】&#10;有形固定資産減価償却率">
          <a:extLst>
            <a:ext uri="{FF2B5EF4-FFF2-40B4-BE49-F238E27FC236}">
              <a16:creationId xmlns:a16="http://schemas.microsoft.com/office/drawing/2014/main" id="{00000000-0008-0000-1000-000038020000}"/>
            </a:ext>
          </a:extLst>
        </xdr:cNvPr>
        <xdr:cNvSpPr txBox="1"/>
      </xdr:nvSpPr>
      <xdr:spPr>
        <a:xfrm>
          <a:off x="11354435" y="94989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69" name="正方形/長方形 568">
          <a:extLst>
            <a:ext uri="{FF2B5EF4-FFF2-40B4-BE49-F238E27FC236}">
              <a16:creationId xmlns:a16="http://schemas.microsoft.com/office/drawing/2014/main" id="{00000000-0008-0000-1000-000039020000}"/>
            </a:ext>
          </a:extLst>
        </xdr:cNvPr>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1000-00003A020000}"/>
            </a:ext>
          </a:extLst>
        </xdr:cNvPr>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71" name="正方形/長方形 570">
          <a:extLst>
            <a:ext uri="{FF2B5EF4-FFF2-40B4-BE49-F238E27FC236}">
              <a16:creationId xmlns:a16="http://schemas.microsoft.com/office/drawing/2014/main" id="{00000000-0008-0000-1000-00003B020000}"/>
            </a:ext>
          </a:extLst>
        </xdr:cNvPr>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1000-00003C020000}"/>
            </a:ext>
          </a:extLst>
        </xdr:cNvPr>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73" name="正方形/長方形 572">
          <a:extLst>
            <a:ext uri="{FF2B5EF4-FFF2-40B4-BE49-F238E27FC236}">
              <a16:creationId xmlns:a16="http://schemas.microsoft.com/office/drawing/2014/main" id="{00000000-0008-0000-1000-00003D020000}"/>
            </a:ext>
          </a:extLst>
        </xdr:cNvPr>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1000-00003E020000}"/>
            </a:ext>
          </a:extLst>
        </xdr:cNvPr>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75" name="正方形/長方形 574">
          <a:extLst>
            <a:ext uri="{FF2B5EF4-FFF2-40B4-BE49-F238E27FC236}">
              <a16:creationId xmlns:a16="http://schemas.microsoft.com/office/drawing/2014/main" id="{00000000-0008-0000-1000-00003F020000}"/>
            </a:ext>
          </a:extLst>
        </xdr:cNvPr>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76" name="正方形/長方形 575">
          <a:extLst>
            <a:ext uri="{FF2B5EF4-FFF2-40B4-BE49-F238E27FC236}">
              <a16:creationId xmlns:a16="http://schemas.microsoft.com/office/drawing/2014/main" id="{00000000-0008-0000-1000-000040020000}"/>
            </a:ext>
          </a:extLst>
        </xdr:cNvPr>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7980" cy="220345"/>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644015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74295</xdr:rowOff>
    </xdr:from>
    <xdr:to>
      <xdr:col>120</xdr:col>
      <xdr:colOff>114300</xdr:colOff>
      <xdr:row>64</xdr:row>
      <xdr:rowOff>74295</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5455" cy="251460"/>
    <xdr:sp macro="" textlink="">
      <xdr:nvSpPr>
        <xdr:cNvPr id="580" name="テキスト ボックス 579">
          <a:extLst>
            <a:ext uri="{FF2B5EF4-FFF2-40B4-BE49-F238E27FC236}">
              <a16:creationId xmlns:a16="http://schemas.microsoft.com/office/drawing/2014/main" id="{00000000-0008-0000-1000-000044020000}"/>
            </a:ext>
          </a:extLst>
        </xdr:cNvPr>
        <xdr:cNvSpPr txBox="1"/>
      </xdr:nvSpPr>
      <xdr:spPr>
        <a:xfrm>
          <a:off x="16048990" y="106686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581" name="直線コネクタ 580">
          <a:extLst>
            <a:ext uri="{FF2B5EF4-FFF2-40B4-BE49-F238E27FC236}">
              <a16:creationId xmlns:a16="http://schemas.microsoft.com/office/drawing/2014/main" id="{00000000-0008-0000-1000-000045020000}"/>
            </a:ext>
          </a:extLst>
        </xdr:cNvPr>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5455" cy="251460"/>
    <xdr:sp macro="" textlink="">
      <xdr:nvSpPr>
        <xdr:cNvPr id="582" name="テキスト ボックス 581">
          <a:extLst>
            <a:ext uri="{FF2B5EF4-FFF2-40B4-BE49-F238E27FC236}">
              <a16:creationId xmlns:a16="http://schemas.microsoft.com/office/drawing/2014/main" id="{00000000-0008-0000-1000-000046020000}"/>
            </a:ext>
          </a:extLst>
        </xdr:cNvPr>
        <xdr:cNvSpPr txBox="1"/>
      </xdr:nvSpPr>
      <xdr:spPr>
        <a:xfrm>
          <a:off x="16048990" y="102958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1000-000047020000}"/>
            </a:ext>
          </a:extLst>
        </xdr:cNvPr>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5455" cy="251460"/>
    <xdr:sp macro="" textlink="">
      <xdr:nvSpPr>
        <xdr:cNvPr id="584" name="テキスト ボックス 583">
          <a:extLst>
            <a:ext uri="{FF2B5EF4-FFF2-40B4-BE49-F238E27FC236}">
              <a16:creationId xmlns:a16="http://schemas.microsoft.com/office/drawing/2014/main" id="{00000000-0008-0000-1000-000048020000}"/>
            </a:ext>
          </a:extLst>
        </xdr:cNvPr>
        <xdr:cNvSpPr txBox="1"/>
      </xdr:nvSpPr>
      <xdr:spPr>
        <a:xfrm>
          <a:off x="16048990" y="99231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585" name="直線コネクタ 584">
          <a:extLst>
            <a:ext uri="{FF2B5EF4-FFF2-40B4-BE49-F238E27FC236}">
              <a16:creationId xmlns:a16="http://schemas.microsoft.com/office/drawing/2014/main" id="{00000000-0008-0000-1000-000049020000}"/>
            </a:ext>
          </a:extLst>
        </xdr:cNvPr>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5455" cy="251460"/>
    <xdr:sp macro="" textlink="">
      <xdr:nvSpPr>
        <xdr:cNvPr id="586" name="テキスト ボックス 585">
          <a:extLst>
            <a:ext uri="{FF2B5EF4-FFF2-40B4-BE49-F238E27FC236}">
              <a16:creationId xmlns:a16="http://schemas.microsoft.com/office/drawing/2014/main" id="{00000000-0008-0000-1000-00004A020000}"/>
            </a:ext>
          </a:extLst>
        </xdr:cNvPr>
        <xdr:cNvSpPr txBox="1"/>
      </xdr:nvSpPr>
      <xdr:spPr>
        <a:xfrm>
          <a:off x="16048990" y="95510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5455" cy="251460"/>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16048990" y="91782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5455" cy="251460"/>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16048990" y="8805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91" name="【保健センター・保健所】&#10;一人当たり面積グラフ枠">
          <a:extLst>
            <a:ext uri="{FF2B5EF4-FFF2-40B4-BE49-F238E27FC236}">
              <a16:creationId xmlns:a16="http://schemas.microsoft.com/office/drawing/2014/main" id="{00000000-0008-0000-1000-00004F020000}"/>
            </a:ext>
          </a:extLst>
        </xdr:cNvPr>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107950</xdr:rowOff>
    </xdr:from>
    <xdr:to>
      <xdr:col>116</xdr:col>
      <xdr:colOff>62865</xdr:colOff>
      <xdr:row>64</xdr:row>
      <xdr:rowOff>26035</xdr:rowOff>
    </xdr:to>
    <xdr:cxnSp macro="">
      <xdr:nvCxnSpPr>
        <xdr:cNvPr id="592" name="直線コネクタ 591">
          <a:extLst>
            <a:ext uri="{FF2B5EF4-FFF2-40B4-BE49-F238E27FC236}">
              <a16:creationId xmlns:a16="http://schemas.microsoft.com/office/drawing/2014/main" id="{00000000-0008-0000-1000-000050020000}"/>
            </a:ext>
          </a:extLst>
        </xdr:cNvPr>
        <xdr:cNvCxnSpPr/>
      </xdr:nvCxnSpPr>
      <xdr:spPr>
        <a:xfrm flipV="1">
          <a:off x="19951065" y="933196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29845</xdr:rowOff>
    </xdr:from>
    <xdr:ext cx="467995" cy="251460"/>
    <xdr:sp macro="" textlink="">
      <xdr:nvSpPr>
        <xdr:cNvPr id="593" name="【保健センター・保健所】&#10;一人当たり面積最小値テキスト">
          <a:extLst>
            <a:ext uri="{FF2B5EF4-FFF2-40B4-BE49-F238E27FC236}">
              <a16:creationId xmlns:a16="http://schemas.microsoft.com/office/drawing/2014/main" id="{00000000-0008-0000-1000-000051020000}"/>
            </a:ext>
          </a:extLst>
        </xdr:cNvPr>
        <xdr:cNvSpPr txBox="1"/>
      </xdr:nvSpPr>
      <xdr:spPr>
        <a:xfrm>
          <a:off x="19989800" y="1076261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26035</xdr:rowOff>
    </xdr:from>
    <xdr:to>
      <xdr:col>116</xdr:col>
      <xdr:colOff>152400</xdr:colOff>
      <xdr:row>64</xdr:row>
      <xdr:rowOff>26035</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a:off x="19881850" y="1075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55880</xdr:rowOff>
    </xdr:from>
    <xdr:ext cx="467995" cy="253365"/>
    <xdr:sp macro="" textlink="">
      <xdr:nvSpPr>
        <xdr:cNvPr id="595" name="【保健センター・保健所】&#10;一人当たり面積最大値テキスト">
          <a:extLst>
            <a:ext uri="{FF2B5EF4-FFF2-40B4-BE49-F238E27FC236}">
              <a16:creationId xmlns:a16="http://schemas.microsoft.com/office/drawing/2014/main" id="{00000000-0008-0000-1000-000053020000}"/>
            </a:ext>
          </a:extLst>
        </xdr:cNvPr>
        <xdr:cNvSpPr txBox="1"/>
      </xdr:nvSpPr>
      <xdr:spPr>
        <a:xfrm>
          <a:off x="19989800" y="911225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596" name="直線コネクタ 595">
          <a:extLst>
            <a:ext uri="{FF2B5EF4-FFF2-40B4-BE49-F238E27FC236}">
              <a16:creationId xmlns:a16="http://schemas.microsoft.com/office/drawing/2014/main" id="{00000000-0008-0000-1000-000054020000}"/>
            </a:ext>
          </a:extLst>
        </xdr:cNvPr>
        <xdr:cNvCxnSpPr/>
      </xdr:nvCxnSpPr>
      <xdr:spPr>
        <a:xfrm>
          <a:off x="19881850" y="9331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2540</xdr:rowOff>
    </xdr:from>
    <xdr:ext cx="467995" cy="253365"/>
    <xdr:sp macro="" textlink="">
      <xdr:nvSpPr>
        <xdr:cNvPr id="597" name="【保健センター・保健所】&#10;一人当たり面積平均値テキスト">
          <a:extLst>
            <a:ext uri="{FF2B5EF4-FFF2-40B4-BE49-F238E27FC236}">
              <a16:creationId xmlns:a16="http://schemas.microsoft.com/office/drawing/2014/main" id="{00000000-0008-0000-1000-000055020000}"/>
            </a:ext>
          </a:extLst>
        </xdr:cNvPr>
        <xdr:cNvSpPr txBox="1"/>
      </xdr:nvSpPr>
      <xdr:spPr>
        <a:xfrm>
          <a:off x="19989800" y="1040003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147955</xdr:rowOff>
    </xdr:from>
    <xdr:to>
      <xdr:col>116</xdr:col>
      <xdr:colOff>114300</xdr:colOff>
      <xdr:row>63</xdr:row>
      <xdr:rowOff>79375</xdr:rowOff>
    </xdr:to>
    <xdr:sp macro="" textlink="">
      <xdr:nvSpPr>
        <xdr:cNvPr id="598" name="フローチャート: 判断 597">
          <a:extLst>
            <a:ext uri="{FF2B5EF4-FFF2-40B4-BE49-F238E27FC236}">
              <a16:creationId xmlns:a16="http://schemas.microsoft.com/office/drawing/2014/main" id="{00000000-0008-0000-1000-000056020000}"/>
            </a:ext>
          </a:extLst>
        </xdr:cNvPr>
        <xdr:cNvSpPr/>
      </xdr:nvSpPr>
      <xdr:spPr>
        <a:xfrm>
          <a:off x="19900900" y="105454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162560</xdr:rowOff>
    </xdr:from>
    <xdr:to>
      <xdr:col>112</xdr:col>
      <xdr:colOff>38100</xdr:colOff>
      <xdr:row>63</xdr:row>
      <xdr:rowOff>94615</xdr:rowOff>
    </xdr:to>
    <xdr:sp macro="" textlink="">
      <xdr:nvSpPr>
        <xdr:cNvPr id="599" name="フローチャート: 判断 598">
          <a:extLst>
            <a:ext uri="{FF2B5EF4-FFF2-40B4-BE49-F238E27FC236}">
              <a16:creationId xmlns:a16="http://schemas.microsoft.com/office/drawing/2014/main" id="{00000000-0008-0000-1000-000057020000}"/>
            </a:ext>
          </a:extLst>
        </xdr:cNvPr>
        <xdr:cNvSpPr/>
      </xdr:nvSpPr>
      <xdr:spPr>
        <a:xfrm>
          <a:off x="19157950" y="105600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113030</xdr:rowOff>
    </xdr:to>
    <xdr:sp macro="" textlink="">
      <xdr:nvSpPr>
        <xdr:cNvPr id="600" name="フローチャート: 判断 599">
          <a:extLst>
            <a:ext uri="{FF2B5EF4-FFF2-40B4-BE49-F238E27FC236}">
              <a16:creationId xmlns:a16="http://schemas.microsoft.com/office/drawing/2014/main" id="{00000000-0008-0000-1000-000058020000}"/>
            </a:ext>
          </a:extLst>
        </xdr:cNvPr>
        <xdr:cNvSpPr/>
      </xdr:nvSpPr>
      <xdr:spPr>
        <a:xfrm>
          <a:off x="18345150" y="10579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17145</xdr:rowOff>
    </xdr:from>
    <xdr:to>
      <xdr:col>102</xdr:col>
      <xdr:colOff>165100</xdr:colOff>
      <xdr:row>63</xdr:row>
      <xdr:rowOff>116840</xdr:rowOff>
    </xdr:to>
    <xdr:sp macro="" textlink="">
      <xdr:nvSpPr>
        <xdr:cNvPr id="601" name="フローチャート: 判断 600">
          <a:extLst>
            <a:ext uri="{FF2B5EF4-FFF2-40B4-BE49-F238E27FC236}">
              <a16:creationId xmlns:a16="http://schemas.microsoft.com/office/drawing/2014/main" id="{00000000-0008-0000-1000-000059020000}"/>
            </a:ext>
          </a:extLst>
        </xdr:cNvPr>
        <xdr:cNvSpPr/>
      </xdr:nvSpPr>
      <xdr:spPr>
        <a:xfrm>
          <a:off x="17551400" y="10582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5715</xdr:rowOff>
    </xdr:from>
    <xdr:to>
      <xdr:col>98</xdr:col>
      <xdr:colOff>38100</xdr:colOff>
      <xdr:row>63</xdr:row>
      <xdr:rowOff>106045</xdr:rowOff>
    </xdr:to>
    <xdr:sp macro="" textlink="">
      <xdr:nvSpPr>
        <xdr:cNvPr id="602" name="フローチャート: 判断 601">
          <a:extLst>
            <a:ext uri="{FF2B5EF4-FFF2-40B4-BE49-F238E27FC236}">
              <a16:creationId xmlns:a16="http://schemas.microsoft.com/office/drawing/2014/main" id="{00000000-0008-0000-1000-00005A020000}"/>
            </a:ext>
          </a:extLst>
        </xdr:cNvPr>
        <xdr:cNvSpPr/>
      </xdr:nvSpPr>
      <xdr:spPr>
        <a:xfrm>
          <a:off x="16757650" y="105708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1460"/>
    <xdr:sp macro="" textlink="">
      <xdr:nvSpPr>
        <xdr:cNvPr id="603" name="テキスト ボックス 602">
          <a:extLst>
            <a:ext uri="{FF2B5EF4-FFF2-40B4-BE49-F238E27FC236}">
              <a16:creationId xmlns:a16="http://schemas.microsoft.com/office/drawing/2014/main" id="{00000000-0008-0000-1000-00005B020000}"/>
            </a:ext>
          </a:extLst>
        </xdr:cNvPr>
        <xdr:cNvSpPr txBox="1"/>
      </xdr:nvSpPr>
      <xdr:spPr>
        <a:xfrm>
          <a:off x="19780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1460"/>
    <xdr:sp macro="" textlink="">
      <xdr:nvSpPr>
        <xdr:cNvPr id="604" name="テキスト ボックス 603">
          <a:extLst>
            <a:ext uri="{FF2B5EF4-FFF2-40B4-BE49-F238E27FC236}">
              <a16:creationId xmlns:a16="http://schemas.microsoft.com/office/drawing/2014/main" id="{00000000-0008-0000-1000-00005C020000}"/>
            </a:ext>
          </a:extLst>
        </xdr:cNvPr>
        <xdr:cNvSpPr txBox="1"/>
      </xdr:nvSpPr>
      <xdr:spPr>
        <a:xfrm>
          <a:off x="19030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0095" cy="251460"/>
    <xdr:sp macro="" textlink="">
      <xdr:nvSpPr>
        <xdr:cNvPr id="605" name="テキスト ボックス 604">
          <a:extLst>
            <a:ext uri="{FF2B5EF4-FFF2-40B4-BE49-F238E27FC236}">
              <a16:creationId xmlns:a16="http://schemas.microsoft.com/office/drawing/2014/main" id="{00000000-0008-0000-1000-00005D020000}"/>
            </a:ext>
          </a:extLst>
        </xdr:cNvPr>
        <xdr:cNvSpPr txBox="1"/>
      </xdr:nvSpPr>
      <xdr:spPr>
        <a:xfrm>
          <a:off x="18224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1460"/>
    <xdr:sp macro="" textlink="">
      <xdr:nvSpPr>
        <xdr:cNvPr id="606" name="テキスト ボックス 605">
          <a:extLst>
            <a:ext uri="{FF2B5EF4-FFF2-40B4-BE49-F238E27FC236}">
              <a16:creationId xmlns:a16="http://schemas.microsoft.com/office/drawing/2014/main" id="{00000000-0008-0000-1000-00005E020000}"/>
            </a:ext>
          </a:extLst>
        </xdr:cNvPr>
        <xdr:cNvSpPr txBox="1"/>
      </xdr:nvSpPr>
      <xdr:spPr>
        <a:xfrm>
          <a:off x="174307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1460"/>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66306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106680</xdr:rowOff>
    </xdr:from>
    <xdr:to>
      <xdr:col>116</xdr:col>
      <xdr:colOff>114300</xdr:colOff>
      <xdr:row>64</xdr:row>
      <xdr:rowOff>38735</xdr:rowOff>
    </xdr:to>
    <xdr:sp macro="" textlink="">
      <xdr:nvSpPr>
        <xdr:cNvPr id="608" name="楕円 607">
          <a:extLst>
            <a:ext uri="{FF2B5EF4-FFF2-40B4-BE49-F238E27FC236}">
              <a16:creationId xmlns:a16="http://schemas.microsoft.com/office/drawing/2014/main" id="{00000000-0008-0000-1000-000060020000}"/>
            </a:ext>
          </a:extLst>
        </xdr:cNvPr>
        <xdr:cNvSpPr/>
      </xdr:nvSpPr>
      <xdr:spPr>
        <a:xfrm>
          <a:off x="19900900" y="10671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23495</xdr:rowOff>
    </xdr:from>
    <xdr:ext cx="467995" cy="253365"/>
    <xdr:sp macro="" textlink="">
      <xdr:nvSpPr>
        <xdr:cNvPr id="609" name="【保健センター・保健所】&#10;一人当たり面積該当値テキスト">
          <a:extLst>
            <a:ext uri="{FF2B5EF4-FFF2-40B4-BE49-F238E27FC236}">
              <a16:creationId xmlns:a16="http://schemas.microsoft.com/office/drawing/2014/main" id="{00000000-0008-0000-1000-000061020000}"/>
            </a:ext>
          </a:extLst>
        </xdr:cNvPr>
        <xdr:cNvSpPr txBox="1"/>
      </xdr:nvSpPr>
      <xdr:spPr>
        <a:xfrm>
          <a:off x="19989800" y="1058862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106680</xdr:rowOff>
    </xdr:from>
    <xdr:to>
      <xdr:col>112</xdr:col>
      <xdr:colOff>38100</xdr:colOff>
      <xdr:row>64</xdr:row>
      <xdr:rowOff>38735</xdr:rowOff>
    </xdr:to>
    <xdr:sp macro="" textlink="">
      <xdr:nvSpPr>
        <xdr:cNvPr id="610" name="楕円 609">
          <a:extLst>
            <a:ext uri="{FF2B5EF4-FFF2-40B4-BE49-F238E27FC236}">
              <a16:creationId xmlns:a16="http://schemas.microsoft.com/office/drawing/2014/main" id="{00000000-0008-0000-1000-000062020000}"/>
            </a:ext>
          </a:extLst>
        </xdr:cNvPr>
        <xdr:cNvSpPr/>
      </xdr:nvSpPr>
      <xdr:spPr>
        <a:xfrm>
          <a:off x="19157950" y="106718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63</xdr:row>
      <xdr:rowOff>156210</xdr:rowOff>
    </xdr:from>
    <xdr:to>
      <xdr:col>116</xdr:col>
      <xdr:colOff>63500</xdr:colOff>
      <xdr:row>63</xdr:row>
      <xdr:rowOff>156210</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a:off x="19202400" y="1072134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110490</xdr:rowOff>
    </xdr:from>
    <xdr:to>
      <xdr:col>107</xdr:col>
      <xdr:colOff>101600</xdr:colOff>
      <xdr:row>64</xdr:row>
      <xdr:rowOff>41910</xdr:rowOff>
    </xdr:to>
    <xdr:sp macro="" textlink="">
      <xdr:nvSpPr>
        <xdr:cNvPr id="612" name="楕円 611">
          <a:extLst>
            <a:ext uri="{FF2B5EF4-FFF2-40B4-BE49-F238E27FC236}">
              <a16:creationId xmlns:a16="http://schemas.microsoft.com/office/drawing/2014/main" id="{00000000-0008-0000-1000-000064020000}"/>
            </a:ext>
          </a:extLst>
        </xdr:cNvPr>
        <xdr:cNvSpPr/>
      </xdr:nvSpPr>
      <xdr:spPr>
        <a:xfrm>
          <a:off x="18345150" y="10675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171450</xdr:colOff>
      <xdr:row>63</xdr:row>
      <xdr:rowOff>160655</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flipV="1">
          <a:off x="18395950" y="1072134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110490</xdr:rowOff>
    </xdr:from>
    <xdr:to>
      <xdr:col>102</xdr:col>
      <xdr:colOff>165100</xdr:colOff>
      <xdr:row>64</xdr:row>
      <xdr:rowOff>41910</xdr:rowOff>
    </xdr:to>
    <xdr:sp macro="" textlink="">
      <xdr:nvSpPr>
        <xdr:cNvPr id="614" name="楕円 613">
          <a:extLst>
            <a:ext uri="{FF2B5EF4-FFF2-40B4-BE49-F238E27FC236}">
              <a16:creationId xmlns:a16="http://schemas.microsoft.com/office/drawing/2014/main" id="{00000000-0008-0000-1000-000066020000}"/>
            </a:ext>
          </a:extLst>
        </xdr:cNvPr>
        <xdr:cNvSpPr/>
      </xdr:nvSpPr>
      <xdr:spPr>
        <a:xfrm>
          <a:off x="17551400" y="10675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160655</xdr:rowOff>
    </xdr:from>
    <xdr:to>
      <xdr:col>107</xdr:col>
      <xdr:colOff>50800</xdr:colOff>
      <xdr:row>63</xdr:row>
      <xdr:rowOff>160655</xdr:rowOff>
    </xdr:to>
    <xdr:cxnSp macro="">
      <xdr:nvCxnSpPr>
        <xdr:cNvPr id="615" name="直線コネクタ 614">
          <a:extLst>
            <a:ext uri="{FF2B5EF4-FFF2-40B4-BE49-F238E27FC236}">
              <a16:creationId xmlns:a16="http://schemas.microsoft.com/office/drawing/2014/main" id="{00000000-0008-0000-1000-000067020000}"/>
            </a:ext>
          </a:extLst>
        </xdr:cNvPr>
        <xdr:cNvCxnSpPr/>
      </xdr:nvCxnSpPr>
      <xdr:spPr>
        <a:xfrm>
          <a:off x="17602200" y="107257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110490</xdr:rowOff>
    </xdr:from>
    <xdr:to>
      <xdr:col>98</xdr:col>
      <xdr:colOff>38100</xdr:colOff>
      <xdr:row>64</xdr:row>
      <xdr:rowOff>41910</xdr:rowOff>
    </xdr:to>
    <xdr:sp macro="" textlink="">
      <xdr:nvSpPr>
        <xdr:cNvPr id="616" name="楕円 615">
          <a:extLst>
            <a:ext uri="{FF2B5EF4-FFF2-40B4-BE49-F238E27FC236}">
              <a16:creationId xmlns:a16="http://schemas.microsoft.com/office/drawing/2014/main" id="{00000000-0008-0000-1000-000068020000}"/>
            </a:ext>
          </a:extLst>
        </xdr:cNvPr>
        <xdr:cNvSpPr/>
      </xdr:nvSpPr>
      <xdr:spPr>
        <a:xfrm>
          <a:off x="16757650" y="106756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63</xdr:row>
      <xdr:rowOff>160655</xdr:rowOff>
    </xdr:from>
    <xdr:to>
      <xdr:col>102</xdr:col>
      <xdr:colOff>114300</xdr:colOff>
      <xdr:row>63</xdr:row>
      <xdr:rowOff>160655</xdr:rowOff>
    </xdr:to>
    <xdr:cxnSp macro="">
      <xdr:nvCxnSpPr>
        <xdr:cNvPr id="617" name="直線コネクタ 616">
          <a:extLst>
            <a:ext uri="{FF2B5EF4-FFF2-40B4-BE49-F238E27FC236}">
              <a16:creationId xmlns:a16="http://schemas.microsoft.com/office/drawing/2014/main" id="{00000000-0008-0000-1000-000069020000}"/>
            </a:ext>
          </a:extLst>
        </xdr:cNvPr>
        <xdr:cNvCxnSpPr/>
      </xdr:nvCxnSpPr>
      <xdr:spPr>
        <a:xfrm>
          <a:off x="16802100" y="107257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110490</xdr:rowOff>
    </xdr:from>
    <xdr:ext cx="469900" cy="253365"/>
    <xdr:sp macro="" textlink="">
      <xdr:nvSpPr>
        <xdr:cNvPr id="618" name="n_1aveValue【保健センター・保健所】&#10;一人当たり面積">
          <a:extLst>
            <a:ext uri="{FF2B5EF4-FFF2-40B4-BE49-F238E27FC236}">
              <a16:creationId xmlns:a16="http://schemas.microsoft.com/office/drawing/2014/main" id="{00000000-0008-0000-1000-00006A020000}"/>
            </a:ext>
          </a:extLst>
        </xdr:cNvPr>
        <xdr:cNvSpPr txBox="1"/>
      </xdr:nvSpPr>
      <xdr:spPr>
        <a:xfrm>
          <a:off x="18980150" y="10340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128905</xdr:rowOff>
    </xdr:from>
    <xdr:ext cx="469900" cy="253365"/>
    <xdr:sp macro="" textlink="">
      <xdr:nvSpPr>
        <xdr:cNvPr id="619" name="n_2aveValue【保健センター・保健所】&#10;一人当たり面積">
          <a:extLst>
            <a:ext uri="{FF2B5EF4-FFF2-40B4-BE49-F238E27FC236}">
              <a16:creationId xmlns:a16="http://schemas.microsoft.com/office/drawing/2014/main" id="{00000000-0008-0000-1000-00006B020000}"/>
            </a:ext>
          </a:extLst>
        </xdr:cNvPr>
        <xdr:cNvSpPr txBox="1"/>
      </xdr:nvSpPr>
      <xdr:spPr>
        <a:xfrm>
          <a:off x="18180050" y="103587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132715</xdr:rowOff>
    </xdr:from>
    <xdr:ext cx="469900" cy="253365"/>
    <xdr:sp macro="" textlink="">
      <xdr:nvSpPr>
        <xdr:cNvPr id="620" name="n_3aveValue【保健センター・保健所】&#10;一人当たり面積">
          <a:extLst>
            <a:ext uri="{FF2B5EF4-FFF2-40B4-BE49-F238E27FC236}">
              <a16:creationId xmlns:a16="http://schemas.microsoft.com/office/drawing/2014/main" id="{00000000-0008-0000-1000-00006C020000}"/>
            </a:ext>
          </a:extLst>
        </xdr:cNvPr>
        <xdr:cNvSpPr txBox="1"/>
      </xdr:nvSpPr>
      <xdr:spPr>
        <a:xfrm>
          <a:off x="17386300" y="103625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121920</xdr:rowOff>
    </xdr:from>
    <xdr:ext cx="469900" cy="251460"/>
    <xdr:sp macro="" textlink="">
      <xdr:nvSpPr>
        <xdr:cNvPr id="621" name="n_4aveValue【保健センター・保健所】&#10;一人当たり面積">
          <a:extLst>
            <a:ext uri="{FF2B5EF4-FFF2-40B4-BE49-F238E27FC236}">
              <a16:creationId xmlns:a16="http://schemas.microsoft.com/office/drawing/2014/main" id="{00000000-0008-0000-1000-00006D020000}"/>
            </a:ext>
          </a:extLst>
        </xdr:cNvPr>
        <xdr:cNvSpPr txBox="1"/>
      </xdr:nvSpPr>
      <xdr:spPr>
        <a:xfrm>
          <a:off x="16592550" y="103517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29845</xdr:rowOff>
    </xdr:from>
    <xdr:ext cx="469900" cy="251460"/>
    <xdr:sp macro="" textlink="">
      <xdr:nvSpPr>
        <xdr:cNvPr id="622" name="n_1mainValue【保健センター・保健所】&#10;一人当たり面積">
          <a:extLst>
            <a:ext uri="{FF2B5EF4-FFF2-40B4-BE49-F238E27FC236}">
              <a16:creationId xmlns:a16="http://schemas.microsoft.com/office/drawing/2014/main" id="{00000000-0008-0000-1000-00006E020000}"/>
            </a:ext>
          </a:extLst>
        </xdr:cNvPr>
        <xdr:cNvSpPr txBox="1"/>
      </xdr:nvSpPr>
      <xdr:spPr>
        <a:xfrm>
          <a:off x="18980150" y="107626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33655</xdr:rowOff>
    </xdr:from>
    <xdr:ext cx="469900" cy="251460"/>
    <xdr:sp macro="" textlink="">
      <xdr:nvSpPr>
        <xdr:cNvPr id="623" name="n_2mainValue【保健センター・保健所】&#10;一人当たり面積">
          <a:extLst>
            <a:ext uri="{FF2B5EF4-FFF2-40B4-BE49-F238E27FC236}">
              <a16:creationId xmlns:a16="http://schemas.microsoft.com/office/drawing/2014/main" id="{00000000-0008-0000-1000-00006F020000}"/>
            </a:ext>
          </a:extLst>
        </xdr:cNvPr>
        <xdr:cNvSpPr txBox="1"/>
      </xdr:nvSpPr>
      <xdr:spPr>
        <a:xfrm>
          <a:off x="18180050" y="107664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33655</xdr:rowOff>
    </xdr:from>
    <xdr:ext cx="469900" cy="251460"/>
    <xdr:sp macro="" textlink="">
      <xdr:nvSpPr>
        <xdr:cNvPr id="624" name="n_3mainValue【保健センター・保健所】&#10;一人当たり面積">
          <a:extLst>
            <a:ext uri="{FF2B5EF4-FFF2-40B4-BE49-F238E27FC236}">
              <a16:creationId xmlns:a16="http://schemas.microsoft.com/office/drawing/2014/main" id="{00000000-0008-0000-1000-000070020000}"/>
            </a:ext>
          </a:extLst>
        </xdr:cNvPr>
        <xdr:cNvSpPr txBox="1"/>
      </xdr:nvSpPr>
      <xdr:spPr>
        <a:xfrm>
          <a:off x="17386300" y="107664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33655</xdr:rowOff>
    </xdr:from>
    <xdr:ext cx="469900" cy="251460"/>
    <xdr:sp macro="" textlink="">
      <xdr:nvSpPr>
        <xdr:cNvPr id="625" name="n_4mainValue【保健センター・保健所】&#10;一人当たり面積">
          <a:extLst>
            <a:ext uri="{FF2B5EF4-FFF2-40B4-BE49-F238E27FC236}">
              <a16:creationId xmlns:a16="http://schemas.microsoft.com/office/drawing/2014/main" id="{00000000-0008-0000-1000-000071020000}"/>
            </a:ext>
          </a:extLst>
        </xdr:cNvPr>
        <xdr:cNvSpPr txBox="1"/>
      </xdr:nvSpPr>
      <xdr:spPr>
        <a:xfrm>
          <a:off x="16592550" y="107664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26" name="正方形/長方形 625">
          <a:extLst>
            <a:ext uri="{FF2B5EF4-FFF2-40B4-BE49-F238E27FC236}">
              <a16:creationId xmlns:a16="http://schemas.microsoft.com/office/drawing/2014/main" id="{00000000-0008-0000-1000-000072020000}"/>
            </a:ext>
          </a:extLst>
        </xdr:cNvPr>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27" name="正方形/長方形 626">
          <a:extLst>
            <a:ext uri="{FF2B5EF4-FFF2-40B4-BE49-F238E27FC236}">
              <a16:creationId xmlns:a16="http://schemas.microsoft.com/office/drawing/2014/main" id="{00000000-0008-0000-1000-000073020000}"/>
            </a:ext>
          </a:extLst>
        </xdr:cNvPr>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28" name="正方形/長方形 627">
          <a:extLst>
            <a:ext uri="{FF2B5EF4-FFF2-40B4-BE49-F238E27FC236}">
              <a16:creationId xmlns:a16="http://schemas.microsoft.com/office/drawing/2014/main" id="{00000000-0008-0000-1000-000074020000}"/>
            </a:ext>
          </a:extLst>
        </xdr:cNvPr>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29" name="正方形/長方形 628">
          <a:extLst>
            <a:ext uri="{FF2B5EF4-FFF2-40B4-BE49-F238E27FC236}">
              <a16:creationId xmlns:a16="http://schemas.microsoft.com/office/drawing/2014/main" id="{00000000-0008-0000-1000-000075020000}"/>
            </a:ext>
          </a:extLst>
        </xdr:cNvPr>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30" name="正方形/長方形 629">
          <a:extLst>
            <a:ext uri="{FF2B5EF4-FFF2-40B4-BE49-F238E27FC236}">
              <a16:creationId xmlns:a16="http://schemas.microsoft.com/office/drawing/2014/main" id="{00000000-0008-0000-1000-000076020000}"/>
            </a:ext>
          </a:extLst>
        </xdr:cNvPr>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31" name="正方形/長方形 630">
          <a:extLst>
            <a:ext uri="{FF2B5EF4-FFF2-40B4-BE49-F238E27FC236}">
              <a16:creationId xmlns:a16="http://schemas.microsoft.com/office/drawing/2014/main" id="{00000000-0008-0000-1000-000077020000}"/>
            </a:ext>
          </a:extLst>
        </xdr:cNvPr>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32" name="正方形/長方形 631">
          <a:extLst>
            <a:ext uri="{FF2B5EF4-FFF2-40B4-BE49-F238E27FC236}">
              <a16:creationId xmlns:a16="http://schemas.microsoft.com/office/drawing/2014/main" id="{00000000-0008-0000-1000-000078020000}"/>
            </a:ext>
          </a:extLst>
        </xdr:cNvPr>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33" name="正方形/長方形 632">
          <a:extLst>
            <a:ext uri="{FF2B5EF4-FFF2-40B4-BE49-F238E27FC236}">
              <a16:creationId xmlns:a16="http://schemas.microsoft.com/office/drawing/2014/main" id="{00000000-0008-0000-1000-000079020000}"/>
            </a:ext>
          </a:extLst>
        </xdr:cNvPr>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9075"/>
    <xdr:sp macro="" textlink="">
      <xdr:nvSpPr>
        <xdr:cNvPr id="634" name="テキスト ボックス 633">
          <a:extLst>
            <a:ext uri="{FF2B5EF4-FFF2-40B4-BE49-F238E27FC236}">
              <a16:creationId xmlns:a16="http://schemas.microsoft.com/office/drawing/2014/main" id="{00000000-0008-0000-1000-00007A020000}"/>
            </a:ext>
          </a:extLst>
        </xdr:cNvPr>
        <xdr:cNvSpPr txBox="1"/>
      </xdr:nvSpPr>
      <xdr:spPr>
        <a:xfrm>
          <a:off x="11169650" y="12483465"/>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35" name="直線コネクタ 634">
          <a:extLst>
            <a:ext uri="{FF2B5EF4-FFF2-40B4-BE49-F238E27FC236}">
              <a16:creationId xmlns:a16="http://schemas.microsoft.com/office/drawing/2014/main" id="{00000000-0008-0000-1000-00007B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1460"/>
    <xdr:sp macro="" textlink="">
      <xdr:nvSpPr>
        <xdr:cNvPr id="636" name="テキスト ボックス 635">
          <a:extLst>
            <a:ext uri="{FF2B5EF4-FFF2-40B4-BE49-F238E27FC236}">
              <a16:creationId xmlns:a16="http://schemas.microsoft.com/office/drawing/2014/main" id="{00000000-0008-0000-1000-00007C020000}"/>
            </a:ext>
          </a:extLst>
        </xdr:cNvPr>
        <xdr:cNvSpPr txBox="1"/>
      </xdr:nvSpPr>
      <xdr:spPr>
        <a:xfrm>
          <a:off x="10797540" y="147662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637" name="直線コネクタ 636">
          <a:extLst>
            <a:ext uri="{FF2B5EF4-FFF2-40B4-BE49-F238E27FC236}">
              <a16:creationId xmlns:a16="http://schemas.microsoft.com/office/drawing/2014/main" id="{00000000-0008-0000-1000-00007D020000}"/>
            </a:ext>
          </a:extLst>
        </xdr:cNvPr>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5455" cy="251460"/>
    <xdr:sp macro="" textlink="">
      <xdr:nvSpPr>
        <xdr:cNvPr id="638" name="テキスト ボックス 637">
          <a:extLst>
            <a:ext uri="{FF2B5EF4-FFF2-40B4-BE49-F238E27FC236}">
              <a16:creationId xmlns:a16="http://schemas.microsoft.com/office/drawing/2014/main" id="{00000000-0008-0000-1000-00007E020000}"/>
            </a:ext>
          </a:extLst>
        </xdr:cNvPr>
        <xdr:cNvSpPr txBox="1"/>
      </xdr:nvSpPr>
      <xdr:spPr>
        <a:xfrm>
          <a:off x="10797540" y="14393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639" name="直線コネクタ 638">
          <a:extLst>
            <a:ext uri="{FF2B5EF4-FFF2-40B4-BE49-F238E27FC236}">
              <a16:creationId xmlns:a16="http://schemas.microsoft.com/office/drawing/2014/main" id="{00000000-0008-0000-1000-00007F020000}"/>
            </a:ext>
          </a:extLst>
        </xdr:cNvPr>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401320" cy="251460"/>
    <xdr:sp macro="" textlink="">
      <xdr:nvSpPr>
        <xdr:cNvPr id="640" name="テキスト ボックス 639">
          <a:extLst>
            <a:ext uri="{FF2B5EF4-FFF2-40B4-BE49-F238E27FC236}">
              <a16:creationId xmlns:a16="http://schemas.microsoft.com/office/drawing/2014/main" id="{00000000-0008-0000-1000-000080020000}"/>
            </a:ext>
          </a:extLst>
        </xdr:cNvPr>
        <xdr:cNvSpPr txBox="1"/>
      </xdr:nvSpPr>
      <xdr:spPr>
        <a:xfrm>
          <a:off x="10842625" y="1402143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641" name="直線コネクタ 640">
          <a:extLst>
            <a:ext uri="{FF2B5EF4-FFF2-40B4-BE49-F238E27FC236}">
              <a16:creationId xmlns:a16="http://schemas.microsoft.com/office/drawing/2014/main" id="{00000000-0008-0000-1000-000081020000}"/>
            </a:ext>
          </a:extLst>
        </xdr:cNvPr>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401320" cy="251460"/>
    <xdr:sp macro="" textlink="">
      <xdr:nvSpPr>
        <xdr:cNvPr id="642" name="テキスト ボックス 641">
          <a:extLst>
            <a:ext uri="{FF2B5EF4-FFF2-40B4-BE49-F238E27FC236}">
              <a16:creationId xmlns:a16="http://schemas.microsoft.com/office/drawing/2014/main" id="{00000000-0008-0000-1000-000082020000}"/>
            </a:ext>
          </a:extLst>
        </xdr:cNvPr>
        <xdr:cNvSpPr txBox="1"/>
      </xdr:nvSpPr>
      <xdr:spPr>
        <a:xfrm>
          <a:off x="10842625" y="1364869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643" name="直線コネクタ 642">
          <a:extLst>
            <a:ext uri="{FF2B5EF4-FFF2-40B4-BE49-F238E27FC236}">
              <a16:creationId xmlns:a16="http://schemas.microsoft.com/office/drawing/2014/main" id="{00000000-0008-0000-1000-000083020000}"/>
            </a:ext>
          </a:extLst>
        </xdr:cNvPr>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401320" cy="251460"/>
    <xdr:sp macro="" textlink="">
      <xdr:nvSpPr>
        <xdr:cNvPr id="644" name="テキスト ボックス 643">
          <a:extLst>
            <a:ext uri="{FF2B5EF4-FFF2-40B4-BE49-F238E27FC236}">
              <a16:creationId xmlns:a16="http://schemas.microsoft.com/office/drawing/2014/main" id="{00000000-0008-0000-1000-000084020000}"/>
            </a:ext>
          </a:extLst>
        </xdr:cNvPr>
        <xdr:cNvSpPr txBox="1"/>
      </xdr:nvSpPr>
      <xdr:spPr>
        <a:xfrm>
          <a:off x="10842625" y="132759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130175</xdr:rowOff>
    </xdr:from>
    <xdr:to>
      <xdr:col>89</xdr:col>
      <xdr:colOff>171450</xdr:colOff>
      <xdr:row>77</xdr:row>
      <xdr:rowOff>130175</xdr:rowOff>
    </xdr:to>
    <xdr:cxnSp macro="">
      <xdr:nvCxnSpPr>
        <xdr:cNvPr id="645" name="直線コネクタ 644">
          <a:extLst>
            <a:ext uri="{FF2B5EF4-FFF2-40B4-BE49-F238E27FC236}">
              <a16:creationId xmlns:a16="http://schemas.microsoft.com/office/drawing/2014/main" id="{00000000-0008-0000-1000-000085020000}"/>
            </a:ext>
          </a:extLst>
        </xdr:cNvPr>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159385</xdr:rowOff>
    </xdr:from>
    <xdr:ext cx="401320" cy="251460"/>
    <xdr:sp macro="" textlink="">
      <xdr:nvSpPr>
        <xdr:cNvPr id="646" name="テキスト ボックス 645">
          <a:extLst>
            <a:ext uri="{FF2B5EF4-FFF2-40B4-BE49-F238E27FC236}">
              <a16:creationId xmlns:a16="http://schemas.microsoft.com/office/drawing/2014/main" id="{00000000-0008-0000-1000-000086020000}"/>
            </a:ext>
          </a:extLst>
        </xdr:cNvPr>
        <xdr:cNvSpPr txBox="1"/>
      </xdr:nvSpPr>
      <xdr:spPr>
        <a:xfrm>
          <a:off x="10842625" y="1290383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121920</xdr:rowOff>
    </xdr:from>
    <xdr:ext cx="339090" cy="251460"/>
    <xdr:sp macro="" textlink="">
      <xdr:nvSpPr>
        <xdr:cNvPr id="648" name="テキスト ボックス 647">
          <a:extLst>
            <a:ext uri="{FF2B5EF4-FFF2-40B4-BE49-F238E27FC236}">
              <a16:creationId xmlns:a16="http://schemas.microsoft.com/office/drawing/2014/main" id="{00000000-0008-0000-1000-000088020000}"/>
            </a:ext>
          </a:extLst>
        </xdr:cNvPr>
        <xdr:cNvSpPr txBox="1"/>
      </xdr:nvSpPr>
      <xdr:spPr>
        <a:xfrm>
          <a:off x="10906760" y="12531090"/>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90</xdr:col>
      <xdr:colOff>25400</xdr:colOff>
      <xdr:row>88</xdr:row>
      <xdr:rowOff>149225</xdr:rowOff>
    </xdr:to>
    <xdr:sp macro="" textlink="">
      <xdr:nvSpPr>
        <xdr:cNvPr id="649" name="【消防施設】&#10;有形固定資産減価償却率グラフ枠">
          <a:extLst>
            <a:ext uri="{FF2B5EF4-FFF2-40B4-BE49-F238E27FC236}">
              <a16:creationId xmlns:a16="http://schemas.microsoft.com/office/drawing/2014/main" id="{00000000-0008-0000-1000-000089020000}"/>
            </a:ext>
          </a:extLst>
        </xdr:cNvPr>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147320</xdr:rowOff>
    </xdr:from>
    <xdr:to>
      <xdr:col>85</xdr:col>
      <xdr:colOff>126365</xdr:colOff>
      <xdr:row>86</xdr:row>
      <xdr:rowOff>33655</xdr:rowOff>
    </xdr:to>
    <xdr:cxnSp macro="">
      <xdr:nvCxnSpPr>
        <xdr:cNvPr id="650" name="直線コネクタ 649">
          <a:extLst>
            <a:ext uri="{FF2B5EF4-FFF2-40B4-BE49-F238E27FC236}">
              <a16:creationId xmlns:a16="http://schemas.microsoft.com/office/drawing/2014/main" id="{00000000-0008-0000-1000-00008A020000}"/>
            </a:ext>
          </a:extLst>
        </xdr:cNvPr>
        <xdr:cNvCxnSpPr/>
      </xdr:nvCxnSpPr>
      <xdr:spPr>
        <a:xfrm flipV="1">
          <a:off x="14699615" y="13059410"/>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37465</xdr:rowOff>
    </xdr:from>
    <xdr:ext cx="403225" cy="253365"/>
    <xdr:sp macro="" textlink="">
      <xdr:nvSpPr>
        <xdr:cNvPr id="651" name="【消防施設】&#10;有形固定資産減価償却率最小値テキスト">
          <a:extLst>
            <a:ext uri="{FF2B5EF4-FFF2-40B4-BE49-F238E27FC236}">
              <a16:creationId xmlns:a16="http://schemas.microsoft.com/office/drawing/2014/main" id="{00000000-0008-0000-1000-00008B020000}"/>
            </a:ext>
          </a:extLst>
        </xdr:cNvPr>
        <xdr:cNvSpPr txBox="1"/>
      </xdr:nvSpPr>
      <xdr:spPr>
        <a:xfrm>
          <a:off x="14738350" y="1445831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33655</xdr:rowOff>
    </xdr:from>
    <xdr:to>
      <xdr:col>86</xdr:col>
      <xdr:colOff>25400</xdr:colOff>
      <xdr:row>86</xdr:row>
      <xdr:rowOff>33655</xdr:rowOff>
    </xdr:to>
    <xdr:cxnSp macro="">
      <xdr:nvCxnSpPr>
        <xdr:cNvPr id="652" name="直線コネクタ 651">
          <a:extLst>
            <a:ext uri="{FF2B5EF4-FFF2-40B4-BE49-F238E27FC236}">
              <a16:creationId xmlns:a16="http://schemas.microsoft.com/office/drawing/2014/main" id="{00000000-0008-0000-1000-00008C020000}"/>
            </a:ext>
          </a:extLst>
        </xdr:cNvPr>
        <xdr:cNvCxnSpPr/>
      </xdr:nvCxnSpPr>
      <xdr:spPr>
        <a:xfrm>
          <a:off x="14611350" y="14454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95250</xdr:rowOff>
    </xdr:from>
    <xdr:ext cx="403225" cy="253365"/>
    <xdr:sp macro="" textlink="">
      <xdr:nvSpPr>
        <xdr:cNvPr id="653" name="【消防施設】&#10;有形固定資産減価償却率最大値テキスト">
          <a:extLst>
            <a:ext uri="{FF2B5EF4-FFF2-40B4-BE49-F238E27FC236}">
              <a16:creationId xmlns:a16="http://schemas.microsoft.com/office/drawing/2014/main" id="{00000000-0008-0000-1000-00008D020000}"/>
            </a:ext>
          </a:extLst>
        </xdr:cNvPr>
        <xdr:cNvSpPr txBox="1"/>
      </xdr:nvSpPr>
      <xdr:spPr>
        <a:xfrm>
          <a:off x="14738350" y="128397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147320</xdr:rowOff>
    </xdr:from>
    <xdr:to>
      <xdr:col>86</xdr:col>
      <xdr:colOff>25400</xdr:colOff>
      <xdr:row>77</xdr:row>
      <xdr:rowOff>147320</xdr:rowOff>
    </xdr:to>
    <xdr:cxnSp macro="">
      <xdr:nvCxnSpPr>
        <xdr:cNvPr id="654" name="直線コネクタ 653">
          <a:extLst>
            <a:ext uri="{FF2B5EF4-FFF2-40B4-BE49-F238E27FC236}">
              <a16:creationId xmlns:a16="http://schemas.microsoft.com/office/drawing/2014/main" id="{00000000-0008-0000-1000-00008E020000}"/>
            </a:ext>
          </a:extLst>
        </xdr:cNvPr>
        <xdr:cNvCxnSpPr/>
      </xdr:nvCxnSpPr>
      <xdr:spPr>
        <a:xfrm>
          <a:off x="14611350" y="13059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123190</xdr:rowOff>
    </xdr:from>
    <xdr:ext cx="403225" cy="251460"/>
    <xdr:sp macro="" textlink="">
      <xdr:nvSpPr>
        <xdr:cNvPr id="655" name="【消防施設】&#10;有形固定資産減価償却率平均値テキスト">
          <a:extLst>
            <a:ext uri="{FF2B5EF4-FFF2-40B4-BE49-F238E27FC236}">
              <a16:creationId xmlns:a16="http://schemas.microsoft.com/office/drawing/2014/main" id="{00000000-0008-0000-1000-00008F020000}"/>
            </a:ext>
          </a:extLst>
        </xdr:cNvPr>
        <xdr:cNvSpPr txBox="1"/>
      </xdr:nvSpPr>
      <xdr:spPr>
        <a:xfrm>
          <a:off x="14738350" y="1370584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144145</xdr:rowOff>
    </xdr:from>
    <xdr:to>
      <xdr:col>85</xdr:col>
      <xdr:colOff>171450</xdr:colOff>
      <xdr:row>82</xdr:row>
      <xdr:rowOff>75565</xdr:rowOff>
    </xdr:to>
    <xdr:sp macro="" textlink="">
      <xdr:nvSpPr>
        <xdr:cNvPr id="656" name="フローチャート: 判断 655">
          <a:extLst>
            <a:ext uri="{FF2B5EF4-FFF2-40B4-BE49-F238E27FC236}">
              <a16:creationId xmlns:a16="http://schemas.microsoft.com/office/drawing/2014/main" id="{00000000-0008-0000-1000-000090020000}"/>
            </a:ext>
          </a:extLst>
        </xdr:cNvPr>
        <xdr:cNvSpPr/>
      </xdr:nvSpPr>
      <xdr:spPr>
        <a:xfrm>
          <a:off x="14649450" y="137267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99060</xdr:rowOff>
    </xdr:from>
    <xdr:to>
      <xdr:col>81</xdr:col>
      <xdr:colOff>101600</xdr:colOff>
      <xdr:row>82</xdr:row>
      <xdr:rowOff>31115</xdr:rowOff>
    </xdr:to>
    <xdr:sp macro="" textlink="">
      <xdr:nvSpPr>
        <xdr:cNvPr id="657" name="フローチャート: 判断 656">
          <a:extLst>
            <a:ext uri="{FF2B5EF4-FFF2-40B4-BE49-F238E27FC236}">
              <a16:creationId xmlns:a16="http://schemas.microsoft.com/office/drawing/2014/main" id="{00000000-0008-0000-1000-000091020000}"/>
            </a:ext>
          </a:extLst>
        </xdr:cNvPr>
        <xdr:cNvSpPr/>
      </xdr:nvSpPr>
      <xdr:spPr>
        <a:xfrm>
          <a:off x="13887450" y="13681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56515</xdr:rowOff>
    </xdr:from>
    <xdr:to>
      <xdr:col>76</xdr:col>
      <xdr:colOff>165100</xdr:colOff>
      <xdr:row>81</xdr:row>
      <xdr:rowOff>155575</xdr:rowOff>
    </xdr:to>
    <xdr:sp macro="" textlink="">
      <xdr:nvSpPr>
        <xdr:cNvPr id="658" name="フローチャート: 判断 657">
          <a:extLst>
            <a:ext uri="{FF2B5EF4-FFF2-40B4-BE49-F238E27FC236}">
              <a16:creationId xmlns:a16="http://schemas.microsoft.com/office/drawing/2014/main" id="{00000000-0008-0000-1000-000092020000}"/>
            </a:ext>
          </a:extLst>
        </xdr:cNvPr>
        <xdr:cNvSpPr/>
      </xdr:nvSpPr>
      <xdr:spPr>
        <a:xfrm>
          <a:off x="13093700" y="13639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161925</xdr:rowOff>
    </xdr:to>
    <xdr:sp macro="" textlink="">
      <xdr:nvSpPr>
        <xdr:cNvPr id="659" name="フローチャート: 判断 658">
          <a:extLst>
            <a:ext uri="{FF2B5EF4-FFF2-40B4-BE49-F238E27FC236}">
              <a16:creationId xmlns:a16="http://schemas.microsoft.com/office/drawing/2014/main" id="{00000000-0008-0000-1000-000093020000}"/>
            </a:ext>
          </a:extLst>
        </xdr:cNvPr>
        <xdr:cNvSpPr/>
      </xdr:nvSpPr>
      <xdr:spPr>
        <a:xfrm>
          <a:off x="12299950" y="136442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14605</xdr:rowOff>
    </xdr:to>
    <xdr:sp macro="" textlink="">
      <xdr:nvSpPr>
        <xdr:cNvPr id="660" name="フローチャート: 判断 659">
          <a:extLst>
            <a:ext uri="{FF2B5EF4-FFF2-40B4-BE49-F238E27FC236}">
              <a16:creationId xmlns:a16="http://schemas.microsoft.com/office/drawing/2014/main" id="{00000000-0008-0000-1000-000094020000}"/>
            </a:ext>
          </a:extLst>
        </xdr:cNvPr>
        <xdr:cNvSpPr/>
      </xdr:nvSpPr>
      <xdr:spPr>
        <a:xfrm>
          <a:off x="11487150" y="136652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1460"/>
    <xdr:sp macro="" textlink="">
      <xdr:nvSpPr>
        <xdr:cNvPr id="661" name="テキスト ボックス 660">
          <a:extLst>
            <a:ext uri="{FF2B5EF4-FFF2-40B4-BE49-F238E27FC236}">
              <a16:creationId xmlns:a16="http://schemas.microsoft.com/office/drawing/2014/main" id="{00000000-0008-0000-1000-000095020000}"/>
            </a:ext>
          </a:extLst>
        </xdr:cNvPr>
        <xdr:cNvSpPr txBox="1"/>
      </xdr:nvSpPr>
      <xdr:spPr>
        <a:xfrm>
          <a:off x="1452880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095" cy="251460"/>
    <xdr:sp macro="" textlink="">
      <xdr:nvSpPr>
        <xdr:cNvPr id="662" name="テキスト ボックス 661">
          <a:extLst>
            <a:ext uri="{FF2B5EF4-FFF2-40B4-BE49-F238E27FC236}">
              <a16:creationId xmlns:a16="http://schemas.microsoft.com/office/drawing/2014/main" id="{00000000-0008-0000-1000-000096020000}"/>
            </a:ext>
          </a:extLst>
        </xdr:cNvPr>
        <xdr:cNvSpPr txBox="1"/>
      </xdr:nvSpPr>
      <xdr:spPr>
        <a:xfrm>
          <a:off x="137668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1460"/>
    <xdr:sp macro="" textlink="">
      <xdr:nvSpPr>
        <xdr:cNvPr id="663" name="テキスト ボックス 662">
          <a:extLst>
            <a:ext uri="{FF2B5EF4-FFF2-40B4-BE49-F238E27FC236}">
              <a16:creationId xmlns:a16="http://schemas.microsoft.com/office/drawing/2014/main" id="{00000000-0008-0000-1000-000097020000}"/>
            </a:ext>
          </a:extLst>
        </xdr:cNvPr>
        <xdr:cNvSpPr txBox="1"/>
      </xdr:nvSpPr>
      <xdr:spPr>
        <a:xfrm>
          <a:off x="129730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1460"/>
    <xdr:sp macro="" textlink="">
      <xdr:nvSpPr>
        <xdr:cNvPr id="664" name="テキスト ボックス 663">
          <a:extLst>
            <a:ext uri="{FF2B5EF4-FFF2-40B4-BE49-F238E27FC236}">
              <a16:creationId xmlns:a16="http://schemas.microsoft.com/office/drawing/2014/main" id="{00000000-0008-0000-1000-000098020000}"/>
            </a:ext>
          </a:extLst>
        </xdr:cNvPr>
        <xdr:cNvSpPr txBox="1"/>
      </xdr:nvSpPr>
      <xdr:spPr>
        <a:xfrm>
          <a:off x="121729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095" cy="251460"/>
    <xdr:sp macro="" textlink="">
      <xdr:nvSpPr>
        <xdr:cNvPr id="665" name="テキスト ボックス 664">
          <a:extLst>
            <a:ext uri="{FF2B5EF4-FFF2-40B4-BE49-F238E27FC236}">
              <a16:creationId xmlns:a16="http://schemas.microsoft.com/office/drawing/2014/main" id="{00000000-0008-0000-1000-000099020000}"/>
            </a:ext>
          </a:extLst>
        </xdr:cNvPr>
        <xdr:cNvSpPr txBox="1"/>
      </xdr:nvSpPr>
      <xdr:spPr>
        <a:xfrm>
          <a:off x="113665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67945</xdr:rowOff>
    </xdr:from>
    <xdr:to>
      <xdr:col>85</xdr:col>
      <xdr:colOff>171450</xdr:colOff>
      <xdr:row>81</xdr:row>
      <xdr:rowOff>167005</xdr:rowOff>
    </xdr:to>
    <xdr:sp macro="" textlink="">
      <xdr:nvSpPr>
        <xdr:cNvPr id="666" name="楕円 665">
          <a:extLst>
            <a:ext uri="{FF2B5EF4-FFF2-40B4-BE49-F238E27FC236}">
              <a16:creationId xmlns:a16="http://schemas.microsoft.com/office/drawing/2014/main" id="{00000000-0008-0000-1000-00009A020000}"/>
            </a:ext>
          </a:extLst>
        </xdr:cNvPr>
        <xdr:cNvSpPr/>
      </xdr:nvSpPr>
      <xdr:spPr>
        <a:xfrm>
          <a:off x="14649450" y="136505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90170</xdr:rowOff>
    </xdr:from>
    <xdr:ext cx="403225" cy="251460"/>
    <xdr:sp macro="" textlink="">
      <xdr:nvSpPr>
        <xdr:cNvPr id="667" name="【消防施設】&#10;有形固定資産減価償却率該当値テキスト">
          <a:extLst>
            <a:ext uri="{FF2B5EF4-FFF2-40B4-BE49-F238E27FC236}">
              <a16:creationId xmlns:a16="http://schemas.microsoft.com/office/drawing/2014/main" id="{00000000-0008-0000-1000-00009B020000}"/>
            </a:ext>
          </a:extLst>
        </xdr:cNvPr>
        <xdr:cNvSpPr txBox="1"/>
      </xdr:nvSpPr>
      <xdr:spPr>
        <a:xfrm>
          <a:off x="14738350" y="1350518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30480</xdr:rowOff>
    </xdr:from>
    <xdr:to>
      <xdr:col>81</xdr:col>
      <xdr:colOff>101600</xdr:colOff>
      <xdr:row>81</xdr:row>
      <xdr:rowOff>129540</xdr:rowOff>
    </xdr:to>
    <xdr:sp macro="" textlink="">
      <xdr:nvSpPr>
        <xdr:cNvPr id="668" name="楕円 667">
          <a:extLst>
            <a:ext uri="{FF2B5EF4-FFF2-40B4-BE49-F238E27FC236}">
              <a16:creationId xmlns:a16="http://schemas.microsoft.com/office/drawing/2014/main" id="{00000000-0008-0000-1000-00009C020000}"/>
            </a:ext>
          </a:extLst>
        </xdr:cNvPr>
        <xdr:cNvSpPr/>
      </xdr:nvSpPr>
      <xdr:spPr>
        <a:xfrm>
          <a:off x="13887450" y="13613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80010</xdr:rowOff>
    </xdr:from>
    <xdr:to>
      <xdr:col>85</xdr:col>
      <xdr:colOff>127000</xdr:colOff>
      <xdr:row>81</xdr:row>
      <xdr:rowOff>117475</xdr:rowOff>
    </xdr:to>
    <xdr:cxnSp macro="">
      <xdr:nvCxnSpPr>
        <xdr:cNvPr id="669" name="直線コネクタ 668">
          <a:extLst>
            <a:ext uri="{FF2B5EF4-FFF2-40B4-BE49-F238E27FC236}">
              <a16:creationId xmlns:a16="http://schemas.microsoft.com/office/drawing/2014/main" id="{00000000-0008-0000-1000-00009D020000}"/>
            </a:ext>
          </a:extLst>
        </xdr:cNvPr>
        <xdr:cNvCxnSpPr/>
      </xdr:nvCxnSpPr>
      <xdr:spPr>
        <a:xfrm>
          <a:off x="13938250" y="1366266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147955</xdr:rowOff>
    </xdr:from>
    <xdr:to>
      <xdr:col>76</xdr:col>
      <xdr:colOff>165100</xdr:colOff>
      <xdr:row>81</xdr:row>
      <xdr:rowOff>79375</xdr:rowOff>
    </xdr:to>
    <xdr:sp macro="" textlink="">
      <xdr:nvSpPr>
        <xdr:cNvPr id="670" name="楕円 669">
          <a:extLst>
            <a:ext uri="{FF2B5EF4-FFF2-40B4-BE49-F238E27FC236}">
              <a16:creationId xmlns:a16="http://schemas.microsoft.com/office/drawing/2014/main" id="{00000000-0008-0000-1000-00009E020000}"/>
            </a:ext>
          </a:extLst>
        </xdr:cNvPr>
        <xdr:cNvSpPr/>
      </xdr:nvSpPr>
      <xdr:spPr>
        <a:xfrm>
          <a:off x="13093700" y="13562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29845</xdr:rowOff>
    </xdr:from>
    <xdr:to>
      <xdr:col>81</xdr:col>
      <xdr:colOff>50800</xdr:colOff>
      <xdr:row>81</xdr:row>
      <xdr:rowOff>80010</xdr:rowOff>
    </xdr:to>
    <xdr:cxnSp macro="">
      <xdr:nvCxnSpPr>
        <xdr:cNvPr id="671" name="直線コネクタ 670">
          <a:extLst>
            <a:ext uri="{FF2B5EF4-FFF2-40B4-BE49-F238E27FC236}">
              <a16:creationId xmlns:a16="http://schemas.microsoft.com/office/drawing/2014/main" id="{00000000-0008-0000-1000-00009F020000}"/>
            </a:ext>
          </a:extLst>
        </xdr:cNvPr>
        <xdr:cNvCxnSpPr/>
      </xdr:nvCxnSpPr>
      <xdr:spPr>
        <a:xfrm>
          <a:off x="13144500" y="13612495"/>
          <a:ext cx="7937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97155</xdr:rowOff>
    </xdr:from>
    <xdr:to>
      <xdr:col>72</xdr:col>
      <xdr:colOff>38100</xdr:colOff>
      <xdr:row>81</xdr:row>
      <xdr:rowOff>29210</xdr:rowOff>
    </xdr:to>
    <xdr:sp macro="" textlink="">
      <xdr:nvSpPr>
        <xdr:cNvPr id="672" name="楕円 671">
          <a:extLst>
            <a:ext uri="{FF2B5EF4-FFF2-40B4-BE49-F238E27FC236}">
              <a16:creationId xmlns:a16="http://schemas.microsoft.com/office/drawing/2014/main" id="{00000000-0008-0000-1000-0000A0020000}"/>
            </a:ext>
          </a:extLst>
        </xdr:cNvPr>
        <xdr:cNvSpPr/>
      </xdr:nvSpPr>
      <xdr:spPr>
        <a:xfrm>
          <a:off x="12299950" y="135121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80</xdr:row>
      <xdr:rowOff>147320</xdr:rowOff>
    </xdr:from>
    <xdr:to>
      <xdr:col>76</xdr:col>
      <xdr:colOff>114300</xdr:colOff>
      <xdr:row>81</xdr:row>
      <xdr:rowOff>29845</xdr:rowOff>
    </xdr:to>
    <xdr:cxnSp macro="">
      <xdr:nvCxnSpPr>
        <xdr:cNvPr id="673" name="直線コネクタ 672">
          <a:extLst>
            <a:ext uri="{FF2B5EF4-FFF2-40B4-BE49-F238E27FC236}">
              <a16:creationId xmlns:a16="http://schemas.microsoft.com/office/drawing/2014/main" id="{00000000-0008-0000-1000-0000A1020000}"/>
            </a:ext>
          </a:extLst>
        </xdr:cNvPr>
        <xdr:cNvCxnSpPr/>
      </xdr:nvCxnSpPr>
      <xdr:spPr>
        <a:xfrm>
          <a:off x="12344400" y="13562330"/>
          <a:ext cx="8001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47625</xdr:rowOff>
    </xdr:from>
    <xdr:to>
      <xdr:col>67</xdr:col>
      <xdr:colOff>101600</xdr:colOff>
      <xdr:row>80</xdr:row>
      <xdr:rowOff>146685</xdr:rowOff>
    </xdr:to>
    <xdr:sp macro="" textlink="">
      <xdr:nvSpPr>
        <xdr:cNvPr id="674" name="楕円 673">
          <a:extLst>
            <a:ext uri="{FF2B5EF4-FFF2-40B4-BE49-F238E27FC236}">
              <a16:creationId xmlns:a16="http://schemas.microsoft.com/office/drawing/2014/main" id="{00000000-0008-0000-1000-0000A2020000}"/>
            </a:ext>
          </a:extLst>
        </xdr:cNvPr>
        <xdr:cNvSpPr/>
      </xdr:nvSpPr>
      <xdr:spPr>
        <a:xfrm>
          <a:off x="11487150" y="13462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96520</xdr:rowOff>
    </xdr:from>
    <xdr:to>
      <xdr:col>71</xdr:col>
      <xdr:colOff>171450</xdr:colOff>
      <xdr:row>80</xdr:row>
      <xdr:rowOff>147320</xdr:rowOff>
    </xdr:to>
    <xdr:cxnSp macro="">
      <xdr:nvCxnSpPr>
        <xdr:cNvPr id="675" name="直線コネクタ 674">
          <a:extLst>
            <a:ext uri="{FF2B5EF4-FFF2-40B4-BE49-F238E27FC236}">
              <a16:creationId xmlns:a16="http://schemas.microsoft.com/office/drawing/2014/main" id="{00000000-0008-0000-1000-0000A3020000}"/>
            </a:ext>
          </a:extLst>
        </xdr:cNvPr>
        <xdr:cNvCxnSpPr/>
      </xdr:nvCxnSpPr>
      <xdr:spPr>
        <a:xfrm>
          <a:off x="11537950" y="13511530"/>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22225</xdr:rowOff>
    </xdr:from>
    <xdr:ext cx="403225" cy="253365"/>
    <xdr:sp macro="" textlink="">
      <xdr:nvSpPr>
        <xdr:cNvPr id="676" name="n_1aveValue【消防施設】&#10;有形固定資産減価償却率">
          <a:extLst>
            <a:ext uri="{FF2B5EF4-FFF2-40B4-BE49-F238E27FC236}">
              <a16:creationId xmlns:a16="http://schemas.microsoft.com/office/drawing/2014/main" id="{00000000-0008-0000-1000-0000A4020000}"/>
            </a:ext>
          </a:extLst>
        </xdr:cNvPr>
        <xdr:cNvSpPr txBox="1"/>
      </xdr:nvSpPr>
      <xdr:spPr>
        <a:xfrm>
          <a:off x="13742035" y="1377251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147320</xdr:rowOff>
    </xdr:from>
    <xdr:ext cx="403225" cy="251460"/>
    <xdr:sp macro="" textlink="">
      <xdr:nvSpPr>
        <xdr:cNvPr id="677" name="n_2aveValue【消防施設】&#10;有形固定資産減価償却率">
          <a:extLst>
            <a:ext uri="{FF2B5EF4-FFF2-40B4-BE49-F238E27FC236}">
              <a16:creationId xmlns:a16="http://schemas.microsoft.com/office/drawing/2014/main" id="{00000000-0008-0000-1000-0000A5020000}"/>
            </a:ext>
          </a:extLst>
        </xdr:cNvPr>
        <xdr:cNvSpPr txBox="1"/>
      </xdr:nvSpPr>
      <xdr:spPr>
        <a:xfrm>
          <a:off x="12960985" y="1372997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152400</xdr:rowOff>
    </xdr:from>
    <xdr:ext cx="405130" cy="253365"/>
    <xdr:sp macro="" textlink="">
      <xdr:nvSpPr>
        <xdr:cNvPr id="678" name="n_3aveValue【消防施設】&#10;有形固定資産減価償却率">
          <a:extLst>
            <a:ext uri="{FF2B5EF4-FFF2-40B4-BE49-F238E27FC236}">
              <a16:creationId xmlns:a16="http://schemas.microsoft.com/office/drawing/2014/main" id="{00000000-0008-0000-1000-0000A6020000}"/>
            </a:ext>
          </a:extLst>
        </xdr:cNvPr>
        <xdr:cNvSpPr txBox="1"/>
      </xdr:nvSpPr>
      <xdr:spPr>
        <a:xfrm>
          <a:off x="12167235" y="137350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5715</xdr:rowOff>
    </xdr:from>
    <xdr:ext cx="403225" cy="253365"/>
    <xdr:sp macro="" textlink="">
      <xdr:nvSpPr>
        <xdr:cNvPr id="679" name="n_4aveValue【消防施設】&#10;有形固定資産減価償却率">
          <a:extLst>
            <a:ext uri="{FF2B5EF4-FFF2-40B4-BE49-F238E27FC236}">
              <a16:creationId xmlns:a16="http://schemas.microsoft.com/office/drawing/2014/main" id="{00000000-0008-0000-1000-0000A7020000}"/>
            </a:ext>
          </a:extLst>
        </xdr:cNvPr>
        <xdr:cNvSpPr txBox="1"/>
      </xdr:nvSpPr>
      <xdr:spPr>
        <a:xfrm>
          <a:off x="11354435" y="1375600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146050</xdr:rowOff>
    </xdr:from>
    <xdr:ext cx="403225" cy="251460"/>
    <xdr:sp macro="" textlink="">
      <xdr:nvSpPr>
        <xdr:cNvPr id="680" name="n_1mainValue【消防施設】&#10;有形固定資産減価償却率">
          <a:extLst>
            <a:ext uri="{FF2B5EF4-FFF2-40B4-BE49-F238E27FC236}">
              <a16:creationId xmlns:a16="http://schemas.microsoft.com/office/drawing/2014/main" id="{00000000-0008-0000-1000-0000A8020000}"/>
            </a:ext>
          </a:extLst>
        </xdr:cNvPr>
        <xdr:cNvSpPr txBox="1"/>
      </xdr:nvSpPr>
      <xdr:spPr>
        <a:xfrm>
          <a:off x="13742035" y="1339342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95250</xdr:rowOff>
    </xdr:from>
    <xdr:ext cx="403225" cy="253365"/>
    <xdr:sp macro="" textlink="">
      <xdr:nvSpPr>
        <xdr:cNvPr id="681" name="n_2mainValue【消防施設】&#10;有形固定資産減価償却率">
          <a:extLst>
            <a:ext uri="{FF2B5EF4-FFF2-40B4-BE49-F238E27FC236}">
              <a16:creationId xmlns:a16="http://schemas.microsoft.com/office/drawing/2014/main" id="{00000000-0008-0000-1000-0000A9020000}"/>
            </a:ext>
          </a:extLst>
        </xdr:cNvPr>
        <xdr:cNvSpPr txBox="1"/>
      </xdr:nvSpPr>
      <xdr:spPr>
        <a:xfrm>
          <a:off x="12960985" y="133426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45085</xdr:rowOff>
    </xdr:from>
    <xdr:ext cx="405130" cy="253365"/>
    <xdr:sp macro="" textlink="">
      <xdr:nvSpPr>
        <xdr:cNvPr id="682" name="n_3mainValue【消防施設】&#10;有形固定資産減価償却率">
          <a:extLst>
            <a:ext uri="{FF2B5EF4-FFF2-40B4-BE49-F238E27FC236}">
              <a16:creationId xmlns:a16="http://schemas.microsoft.com/office/drawing/2014/main" id="{00000000-0008-0000-1000-0000AA020000}"/>
            </a:ext>
          </a:extLst>
        </xdr:cNvPr>
        <xdr:cNvSpPr txBox="1"/>
      </xdr:nvSpPr>
      <xdr:spPr>
        <a:xfrm>
          <a:off x="12167235" y="132924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162560</xdr:rowOff>
    </xdr:from>
    <xdr:ext cx="403225" cy="251460"/>
    <xdr:sp macro="" textlink="">
      <xdr:nvSpPr>
        <xdr:cNvPr id="683" name="n_4mainValue【消防施設】&#10;有形固定資産減価償却率">
          <a:extLst>
            <a:ext uri="{FF2B5EF4-FFF2-40B4-BE49-F238E27FC236}">
              <a16:creationId xmlns:a16="http://schemas.microsoft.com/office/drawing/2014/main" id="{00000000-0008-0000-1000-0000AB020000}"/>
            </a:ext>
          </a:extLst>
        </xdr:cNvPr>
        <xdr:cNvSpPr txBox="1"/>
      </xdr:nvSpPr>
      <xdr:spPr>
        <a:xfrm>
          <a:off x="11354435" y="132422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684" name="正方形/長方形 683">
          <a:extLst>
            <a:ext uri="{FF2B5EF4-FFF2-40B4-BE49-F238E27FC236}">
              <a16:creationId xmlns:a16="http://schemas.microsoft.com/office/drawing/2014/main" id="{00000000-0008-0000-1000-0000AC020000}"/>
            </a:ext>
          </a:extLst>
        </xdr:cNvPr>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85" name="正方形/長方形 684">
          <a:extLst>
            <a:ext uri="{FF2B5EF4-FFF2-40B4-BE49-F238E27FC236}">
              <a16:creationId xmlns:a16="http://schemas.microsoft.com/office/drawing/2014/main" id="{00000000-0008-0000-1000-0000AD020000}"/>
            </a:ext>
          </a:extLst>
        </xdr:cNvPr>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86" name="正方形/長方形 685">
          <a:extLst>
            <a:ext uri="{FF2B5EF4-FFF2-40B4-BE49-F238E27FC236}">
              <a16:creationId xmlns:a16="http://schemas.microsoft.com/office/drawing/2014/main" id="{00000000-0008-0000-1000-0000AE020000}"/>
            </a:ext>
          </a:extLst>
        </xdr:cNvPr>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87" name="正方形/長方形 686">
          <a:extLst>
            <a:ext uri="{FF2B5EF4-FFF2-40B4-BE49-F238E27FC236}">
              <a16:creationId xmlns:a16="http://schemas.microsoft.com/office/drawing/2014/main" id="{00000000-0008-0000-1000-0000AF020000}"/>
            </a:ext>
          </a:extLst>
        </xdr:cNvPr>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88" name="正方形/長方形 687">
          <a:extLst>
            <a:ext uri="{FF2B5EF4-FFF2-40B4-BE49-F238E27FC236}">
              <a16:creationId xmlns:a16="http://schemas.microsoft.com/office/drawing/2014/main" id="{00000000-0008-0000-1000-0000B0020000}"/>
            </a:ext>
          </a:extLst>
        </xdr:cNvPr>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89" name="正方形/長方形 688">
          <a:extLst>
            <a:ext uri="{FF2B5EF4-FFF2-40B4-BE49-F238E27FC236}">
              <a16:creationId xmlns:a16="http://schemas.microsoft.com/office/drawing/2014/main" id="{00000000-0008-0000-1000-0000B1020000}"/>
            </a:ext>
          </a:extLst>
        </xdr:cNvPr>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90" name="正方形/長方形 689">
          <a:extLst>
            <a:ext uri="{FF2B5EF4-FFF2-40B4-BE49-F238E27FC236}">
              <a16:creationId xmlns:a16="http://schemas.microsoft.com/office/drawing/2014/main" id="{00000000-0008-0000-1000-0000B2020000}"/>
            </a:ext>
          </a:extLst>
        </xdr:cNvPr>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91" name="正方形/長方形 690">
          <a:extLst>
            <a:ext uri="{FF2B5EF4-FFF2-40B4-BE49-F238E27FC236}">
              <a16:creationId xmlns:a16="http://schemas.microsoft.com/office/drawing/2014/main" id="{00000000-0008-0000-1000-0000B3020000}"/>
            </a:ext>
          </a:extLst>
        </xdr:cNvPr>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7980" cy="219075"/>
    <xdr:sp macro="" textlink="">
      <xdr:nvSpPr>
        <xdr:cNvPr id="692" name="テキスト ボックス 691">
          <a:extLst>
            <a:ext uri="{FF2B5EF4-FFF2-40B4-BE49-F238E27FC236}">
              <a16:creationId xmlns:a16="http://schemas.microsoft.com/office/drawing/2014/main" id="{00000000-0008-0000-1000-0000B4020000}"/>
            </a:ext>
          </a:extLst>
        </xdr:cNvPr>
        <xdr:cNvSpPr txBox="1"/>
      </xdr:nvSpPr>
      <xdr:spPr>
        <a:xfrm>
          <a:off x="1644015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693" name="直線コネクタ 692">
          <a:extLst>
            <a:ext uri="{FF2B5EF4-FFF2-40B4-BE49-F238E27FC236}">
              <a16:creationId xmlns:a16="http://schemas.microsoft.com/office/drawing/2014/main" id="{00000000-0008-0000-1000-0000B502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165100</xdr:rowOff>
    </xdr:from>
    <xdr:to>
      <xdr:col>120</xdr:col>
      <xdr:colOff>114300</xdr:colOff>
      <xdr:row>86</xdr:row>
      <xdr:rowOff>165100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a:off x="164592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26035</xdr:rowOff>
    </xdr:from>
    <xdr:ext cx="465455" cy="253365"/>
    <xdr:sp macro="" textlink="">
      <xdr:nvSpPr>
        <xdr:cNvPr id="695" name="テキスト ボックス 694">
          <a:extLst>
            <a:ext uri="{FF2B5EF4-FFF2-40B4-BE49-F238E27FC236}">
              <a16:creationId xmlns:a16="http://schemas.microsoft.com/office/drawing/2014/main" id="{00000000-0008-0000-1000-0000B7020000}"/>
            </a:ext>
          </a:extLst>
        </xdr:cNvPr>
        <xdr:cNvSpPr txBox="1"/>
      </xdr:nvSpPr>
      <xdr:spPr>
        <a:xfrm>
          <a:off x="16048990" y="1444688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a:off x="164592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41275</xdr:rowOff>
    </xdr:from>
    <xdr:ext cx="465455" cy="253365"/>
    <xdr:sp macro="" textlink="">
      <xdr:nvSpPr>
        <xdr:cNvPr id="697" name="テキスト ボックス 696">
          <a:extLst>
            <a:ext uri="{FF2B5EF4-FFF2-40B4-BE49-F238E27FC236}">
              <a16:creationId xmlns:a16="http://schemas.microsoft.com/office/drawing/2014/main" id="{00000000-0008-0000-1000-0000B9020000}"/>
            </a:ext>
          </a:extLst>
        </xdr:cNvPr>
        <xdr:cNvSpPr txBox="1"/>
      </xdr:nvSpPr>
      <xdr:spPr>
        <a:xfrm>
          <a:off x="16048990" y="1412684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29210</xdr:rowOff>
    </xdr:from>
    <xdr:to>
      <xdr:col>120</xdr:col>
      <xdr:colOff>114300</xdr:colOff>
      <xdr:row>83</xdr:row>
      <xdr:rowOff>29210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a:off x="164592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57785</xdr:rowOff>
    </xdr:from>
    <xdr:ext cx="465455" cy="253365"/>
    <xdr:sp macro="" textlink="">
      <xdr:nvSpPr>
        <xdr:cNvPr id="699" name="テキスト ボックス 698">
          <a:extLst>
            <a:ext uri="{FF2B5EF4-FFF2-40B4-BE49-F238E27FC236}">
              <a16:creationId xmlns:a16="http://schemas.microsoft.com/office/drawing/2014/main" id="{00000000-0008-0000-1000-0000BB020000}"/>
            </a:ext>
          </a:extLst>
        </xdr:cNvPr>
        <xdr:cNvSpPr txBox="1"/>
      </xdr:nvSpPr>
      <xdr:spPr>
        <a:xfrm>
          <a:off x="16048990" y="1380807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45085</xdr:rowOff>
    </xdr:from>
    <xdr:to>
      <xdr:col>120</xdr:col>
      <xdr:colOff>114300</xdr:colOff>
      <xdr:row>81</xdr:row>
      <xdr:rowOff>45085</xdr:rowOff>
    </xdr:to>
    <xdr:cxnSp macro="">
      <xdr:nvCxnSpPr>
        <xdr:cNvPr id="700" name="直線コネクタ 699">
          <a:extLst>
            <a:ext uri="{FF2B5EF4-FFF2-40B4-BE49-F238E27FC236}">
              <a16:creationId xmlns:a16="http://schemas.microsoft.com/office/drawing/2014/main" id="{00000000-0008-0000-1000-0000BC020000}"/>
            </a:ext>
          </a:extLst>
        </xdr:cNvPr>
        <xdr:cNvCxnSpPr/>
      </xdr:nvCxnSpPr>
      <xdr:spPr>
        <a:xfrm>
          <a:off x="164592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73660</xdr:rowOff>
    </xdr:from>
    <xdr:ext cx="465455" cy="252730"/>
    <xdr:sp macro="" textlink="">
      <xdr:nvSpPr>
        <xdr:cNvPr id="701" name="テキスト ボックス 700">
          <a:extLst>
            <a:ext uri="{FF2B5EF4-FFF2-40B4-BE49-F238E27FC236}">
              <a16:creationId xmlns:a16="http://schemas.microsoft.com/office/drawing/2014/main" id="{00000000-0008-0000-1000-0000BD020000}"/>
            </a:ext>
          </a:extLst>
        </xdr:cNvPr>
        <xdr:cNvSpPr txBox="1"/>
      </xdr:nvSpPr>
      <xdr:spPr>
        <a:xfrm>
          <a:off x="16048990" y="1348867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61595</xdr:rowOff>
    </xdr:from>
    <xdr:to>
      <xdr:col>120</xdr:col>
      <xdr:colOff>114300</xdr:colOff>
      <xdr:row>79</xdr:row>
      <xdr:rowOff>61595</xdr:rowOff>
    </xdr:to>
    <xdr:cxnSp macro="">
      <xdr:nvCxnSpPr>
        <xdr:cNvPr id="702" name="直線コネクタ 701">
          <a:extLst>
            <a:ext uri="{FF2B5EF4-FFF2-40B4-BE49-F238E27FC236}">
              <a16:creationId xmlns:a16="http://schemas.microsoft.com/office/drawing/2014/main" id="{00000000-0008-0000-1000-0000BE020000}"/>
            </a:ext>
          </a:extLst>
        </xdr:cNvPr>
        <xdr:cNvCxnSpPr/>
      </xdr:nvCxnSpPr>
      <xdr:spPr>
        <a:xfrm>
          <a:off x="164592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90170</xdr:rowOff>
    </xdr:from>
    <xdr:ext cx="465455" cy="251460"/>
    <xdr:sp macro="" textlink="">
      <xdr:nvSpPr>
        <xdr:cNvPr id="703" name="テキスト ボックス 702">
          <a:extLst>
            <a:ext uri="{FF2B5EF4-FFF2-40B4-BE49-F238E27FC236}">
              <a16:creationId xmlns:a16="http://schemas.microsoft.com/office/drawing/2014/main" id="{00000000-0008-0000-1000-0000BF020000}"/>
            </a:ext>
          </a:extLst>
        </xdr:cNvPr>
        <xdr:cNvSpPr txBox="1"/>
      </xdr:nvSpPr>
      <xdr:spPr>
        <a:xfrm>
          <a:off x="16048990" y="1316990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76835</xdr:rowOff>
    </xdr:from>
    <xdr:to>
      <xdr:col>120</xdr:col>
      <xdr:colOff>114300</xdr:colOff>
      <xdr:row>77</xdr:row>
      <xdr:rowOff>76835</xdr:rowOff>
    </xdr:to>
    <xdr:cxnSp macro="">
      <xdr:nvCxnSpPr>
        <xdr:cNvPr id="704" name="直線コネクタ 703">
          <a:extLst>
            <a:ext uri="{FF2B5EF4-FFF2-40B4-BE49-F238E27FC236}">
              <a16:creationId xmlns:a16="http://schemas.microsoft.com/office/drawing/2014/main" id="{00000000-0008-0000-1000-0000C0020000}"/>
            </a:ext>
          </a:extLst>
        </xdr:cNvPr>
        <xdr:cNvCxnSpPr/>
      </xdr:nvCxnSpPr>
      <xdr:spPr>
        <a:xfrm>
          <a:off x="164592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106045</xdr:rowOff>
    </xdr:from>
    <xdr:ext cx="465455" cy="251460"/>
    <xdr:sp macro="" textlink="">
      <xdr:nvSpPr>
        <xdr:cNvPr id="705" name="テキスト ボックス 704">
          <a:extLst>
            <a:ext uri="{FF2B5EF4-FFF2-40B4-BE49-F238E27FC236}">
              <a16:creationId xmlns:a16="http://schemas.microsoft.com/office/drawing/2014/main" id="{00000000-0008-0000-1000-0000C1020000}"/>
            </a:ext>
          </a:extLst>
        </xdr:cNvPr>
        <xdr:cNvSpPr txBox="1"/>
      </xdr:nvSpPr>
      <xdr:spPr>
        <a:xfrm>
          <a:off x="16048990" y="1285049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706" name="直線コネクタ 705">
          <a:extLst>
            <a:ext uri="{FF2B5EF4-FFF2-40B4-BE49-F238E27FC236}">
              <a16:creationId xmlns:a16="http://schemas.microsoft.com/office/drawing/2014/main" id="{00000000-0008-0000-1000-0000C2020000}"/>
            </a:ext>
          </a:extLst>
        </xdr:cNvPr>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5455" cy="251460"/>
    <xdr:sp macro="" textlink="">
      <xdr:nvSpPr>
        <xdr:cNvPr id="707" name="テキスト ボックス 706">
          <a:extLst>
            <a:ext uri="{FF2B5EF4-FFF2-40B4-BE49-F238E27FC236}">
              <a16:creationId xmlns:a16="http://schemas.microsoft.com/office/drawing/2014/main" id="{00000000-0008-0000-1000-0000C3020000}"/>
            </a:ext>
          </a:extLst>
        </xdr:cNvPr>
        <xdr:cNvSpPr txBox="1"/>
      </xdr:nvSpPr>
      <xdr:spPr>
        <a:xfrm>
          <a:off x="16048990" y="125310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708" name="【消防施設】&#10;一人当たり面積グラフ枠">
          <a:extLst>
            <a:ext uri="{FF2B5EF4-FFF2-40B4-BE49-F238E27FC236}">
              <a16:creationId xmlns:a16="http://schemas.microsoft.com/office/drawing/2014/main" id="{00000000-0008-0000-1000-0000C4020000}"/>
            </a:ext>
          </a:extLst>
        </xdr:cNvPr>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50800</xdr:rowOff>
    </xdr:from>
    <xdr:to>
      <xdr:col>116</xdr:col>
      <xdr:colOff>62865</xdr:colOff>
      <xdr:row>86</xdr:row>
      <xdr:rowOff>154305</xdr:rowOff>
    </xdr:to>
    <xdr:cxnSp macro="">
      <xdr:nvCxnSpPr>
        <xdr:cNvPr id="709" name="直線コネクタ 708">
          <a:extLst>
            <a:ext uri="{FF2B5EF4-FFF2-40B4-BE49-F238E27FC236}">
              <a16:creationId xmlns:a16="http://schemas.microsoft.com/office/drawing/2014/main" id="{00000000-0008-0000-1000-0000C5020000}"/>
            </a:ext>
          </a:extLst>
        </xdr:cNvPr>
        <xdr:cNvCxnSpPr/>
      </xdr:nvCxnSpPr>
      <xdr:spPr>
        <a:xfrm flipV="1">
          <a:off x="19951065" y="13130530"/>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158750</xdr:rowOff>
    </xdr:from>
    <xdr:ext cx="467995" cy="251460"/>
    <xdr:sp macro="" textlink="">
      <xdr:nvSpPr>
        <xdr:cNvPr id="710" name="【消防施設】&#10;一人当たり面積最小値テキスト">
          <a:extLst>
            <a:ext uri="{FF2B5EF4-FFF2-40B4-BE49-F238E27FC236}">
              <a16:creationId xmlns:a16="http://schemas.microsoft.com/office/drawing/2014/main" id="{00000000-0008-0000-1000-0000C6020000}"/>
            </a:ext>
          </a:extLst>
        </xdr:cNvPr>
        <xdr:cNvSpPr txBox="1"/>
      </xdr:nvSpPr>
      <xdr:spPr>
        <a:xfrm>
          <a:off x="19989800" y="145796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154305</xdr:rowOff>
    </xdr:from>
    <xdr:to>
      <xdr:col>116</xdr:col>
      <xdr:colOff>152400</xdr:colOff>
      <xdr:row>86</xdr:row>
      <xdr:rowOff>154305</xdr:rowOff>
    </xdr:to>
    <xdr:cxnSp macro="">
      <xdr:nvCxnSpPr>
        <xdr:cNvPr id="711" name="直線コネクタ 710">
          <a:extLst>
            <a:ext uri="{FF2B5EF4-FFF2-40B4-BE49-F238E27FC236}">
              <a16:creationId xmlns:a16="http://schemas.microsoft.com/office/drawing/2014/main" id="{00000000-0008-0000-1000-0000C7020000}"/>
            </a:ext>
          </a:extLst>
        </xdr:cNvPr>
        <xdr:cNvCxnSpPr/>
      </xdr:nvCxnSpPr>
      <xdr:spPr>
        <a:xfrm>
          <a:off x="19881850" y="14575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165735</xdr:rowOff>
    </xdr:from>
    <xdr:ext cx="467995" cy="251460"/>
    <xdr:sp macro="" textlink="">
      <xdr:nvSpPr>
        <xdr:cNvPr id="712" name="【消防施設】&#10;一人当たり面積最大値テキスト">
          <a:extLst>
            <a:ext uri="{FF2B5EF4-FFF2-40B4-BE49-F238E27FC236}">
              <a16:creationId xmlns:a16="http://schemas.microsoft.com/office/drawing/2014/main" id="{00000000-0008-0000-1000-0000C8020000}"/>
            </a:ext>
          </a:extLst>
        </xdr:cNvPr>
        <xdr:cNvSpPr txBox="1"/>
      </xdr:nvSpPr>
      <xdr:spPr>
        <a:xfrm>
          <a:off x="19989800" y="1291018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50800</xdr:rowOff>
    </xdr:from>
    <xdr:to>
      <xdr:col>116</xdr:col>
      <xdr:colOff>152400</xdr:colOff>
      <xdr:row>78</xdr:row>
      <xdr:rowOff>50800</xdr:rowOff>
    </xdr:to>
    <xdr:cxnSp macro="">
      <xdr:nvCxnSpPr>
        <xdr:cNvPr id="713" name="直線コネクタ 712">
          <a:extLst>
            <a:ext uri="{FF2B5EF4-FFF2-40B4-BE49-F238E27FC236}">
              <a16:creationId xmlns:a16="http://schemas.microsoft.com/office/drawing/2014/main" id="{00000000-0008-0000-1000-0000C9020000}"/>
            </a:ext>
          </a:extLst>
        </xdr:cNvPr>
        <xdr:cNvCxnSpPr/>
      </xdr:nvCxnSpPr>
      <xdr:spPr>
        <a:xfrm>
          <a:off x="19881850" y="13130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160020</xdr:rowOff>
    </xdr:from>
    <xdr:ext cx="467995" cy="251460"/>
    <xdr:sp macro="" textlink="">
      <xdr:nvSpPr>
        <xdr:cNvPr id="714" name="【消防施設】&#10;一人当たり面積平均値テキスト">
          <a:extLst>
            <a:ext uri="{FF2B5EF4-FFF2-40B4-BE49-F238E27FC236}">
              <a16:creationId xmlns:a16="http://schemas.microsoft.com/office/drawing/2014/main" id="{00000000-0008-0000-1000-0000CA020000}"/>
            </a:ext>
          </a:extLst>
        </xdr:cNvPr>
        <xdr:cNvSpPr txBox="1"/>
      </xdr:nvSpPr>
      <xdr:spPr>
        <a:xfrm>
          <a:off x="19989800" y="14245590"/>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137160</xdr:rowOff>
    </xdr:from>
    <xdr:to>
      <xdr:col>116</xdr:col>
      <xdr:colOff>114300</xdr:colOff>
      <xdr:row>86</xdr:row>
      <xdr:rowOff>69215</xdr:rowOff>
    </xdr:to>
    <xdr:sp macro="" textlink="">
      <xdr:nvSpPr>
        <xdr:cNvPr id="715" name="フローチャート: 判断 714">
          <a:extLst>
            <a:ext uri="{FF2B5EF4-FFF2-40B4-BE49-F238E27FC236}">
              <a16:creationId xmlns:a16="http://schemas.microsoft.com/office/drawing/2014/main" id="{00000000-0008-0000-1000-0000CB020000}"/>
            </a:ext>
          </a:extLst>
        </xdr:cNvPr>
        <xdr:cNvSpPr/>
      </xdr:nvSpPr>
      <xdr:spPr>
        <a:xfrm>
          <a:off x="19900900" y="14390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158750</xdr:rowOff>
    </xdr:from>
    <xdr:to>
      <xdr:col>112</xdr:col>
      <xdr:colOff>38100</xdr:colOff>
      <xdr:row>86</xdr:row>
      <xdr:rowOff>90170</xdr:rowOff>
    </xdr:to>
    <xdr:sp macro="" textlink="">
      <xdr:nvSpPr>
        <xdr:cNvPr id="716" name="フローチャート: 判断 715">
          <a:extLst>
            <a:ext uri="{FF2B5EF4-FFF2-40B4-BE49-F238E27FC236}">
              <a16:creationId xmlns:a16="http://schemas.microsoft.com/office/drawing/2014/main" id="{00000000-0008-0000-1000-0000CC020000}"/>
            </a:ext>
          </a:extLst>
        </xdr:cNvPr>
        <xdr:cNvSpPr/>
      </xdr:nvSpPr>
      <xdr:spPr>
        <a:xfrm>
          <a:off x="19157950" y="144119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160020</xdr:rowOff>
    </xdr:from>
    <xdr:to>
      <xdr:col>107</xdr:col>
      <xdr:colOff>101600</xdr:colOff>
      <xdr:row>86</xdr:row>
      <xdr:rowOff>91440</xdr:rowOff>
    </xdr:to>
    <xdr:sp macro="" textlink="">
      <xdr:nvSpPr>
        <xdr:cNvPr id="717" name="フローチャート: 判断 716">
          <a:extLst>
            <a:ext uri="{FF2B5EF4-FFF2-40B4-BE49-F238E27FC236}">
              <a16:creationId xmlns:a16="http://schemas.microsoft.com/office/drawing/2014/main" id="{00000000-0008-0000-1000-0000CD020000}"/>
            </a:ext>
          </a:extLst>
        </xdr:cNvPr>
        <xdr:cNvSpPr/>
      </xdr:nvSpPr>
      <xdr:spPr>
        <a:xfrm>
          <a:off x="18345150" y="14413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156845</xdr:rowOff>
    </xdr:from>
    <xdr:to>
      <xdr:col>102</xdr:col>
      <xdr:colOff>165100</xdr:colOff>
      <xdr:row>86</xdr:row>
      <xdr:rowOff>88900</xdr:rowOff>
    </xdr:to>
    <xdr:sp macro="" textlink="">
      <xdr:nvSpPr>
        <xdr:cNvPr id="718" name="フローチャート: 判断 717">
          <a:extLst>
            <a:ext uri="{FF2B5EF4-FFF2-40B4-BE49-F238E27FC236}">
              <a16:creationId xmlns:a16="http://schemas.microsoft.com/office/drawing/2014/main" id="{00000000-0008-0000-1000-0000CE020000}"/>
            </a:ext>
          </a:extLst>
        </xdr:cNvPr>
        <xdr:cNvSpPr/>
      </xdr:nvSpPr>
      <xdr:spPr>
        <a:xfrm>
          <a:off x="17551400" y="144100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3810</xdr:rowOff>
    </xdr:from>
    <xdr:to>
      <xdr:col>98</xdr:col>
      <xdr:colOff>38100</xdr:colOff>
      <xdr:row>86</xdr:row>
      <xdr:rowOff>103505</xdr:rowOff>
    </xdr:to>
    <xdr:sp macro="" textlink="">
      <xdr:nvSpPr>
        <xdr:cNvPr id="719" name="フローチャート: 判断 718">
          <a:extLst>
            <a:ext uri="{FF2B5EF4-FFF2-40B4-BE49-F238E27FC236}">
              <a16:creationId xmlns:a16="http://schemas.microsoft.com/office/drawing/2014/main" id="{00000000-0008-0000-1000-0000CF020000}"/>
            </a:ext>
          </a:extLst>
        </xdr:cNvPr>
        <xdr:cNvSpPr/>
      </xdr:nvSpPr>
      <xdr:spPr>
        <a:xfrm>
          <a:off x="16757650" y="144246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1460"/>
    <xdr:sp macro="" textlink="">
      <xdr:nvSpPr>
        <xdr:cNvPr id="720" name="テキスト ボックス 719">
          <a:extLst>
            <a:ext uri="{FF2B5EF4-FFF2-40B4-BE49-F238E27FC236}">
              <a16:creationId xmlns:a16="http://schemas.microsoft.com/office/drawing/2014/main" id="{00000000-0008-0000-1000-0000D0020000}"/>
            </a:ext>
          </a:extLst>
        </xdr:cNvPr>
        <xdr:cNvSpPr txBox="1"/>
      </xdr:nvSpPr>
      <xdr:spPr>
        <a:xfrm>
          <a:off x="197802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1460"/>
    <xdr:sp macro="" textlink="">
      <xdr:nvSpPr>
        <xdr:cNvPr id="721" name="テキスト ボックス 720">
          <a:extLst>
            <a:ext uri="{FF2B5EF4-FFF2-40B4-BE49-F238E27FC236}">
              <a16:creationId xmlns:a16="http://schemas.microsoft.com/office/drawing/2014/main" id="{00000000-0008-0000-1000-0000D1020000}"/>
            </a:ext>
          </a:extLst>
        </xdr:cNvPr>
        <xdr:cNvSpPr txBox="1"/>
      </xdr:nvSpPr>
      <xdr:spPr>
        <a:xfrm>
          <a:off x="190309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095" cy="251460"/>
    <xdr:sp macro="" textlink="">
      <xdr:nvSpPr>
        <xdr:cNvPr id="722" name="テキスト ボックス 721">
          <a:extLst>
            <a:ext uri="{FF2B5EF4-FFF2-40B4-BE49-F238E27FC236}">
              <a16:creationId xmlns:a16="http://schemas.microsoft.com/office/drawing/2014/main" id="{00000000-0008-0000-1000-0000D2020000}"/>
            </a:ext>
          </a:extLst>
        </xdr:cNvPr>
        <xdr:cNvSpPr txBox="1"/>
      </xdr:nvSpPr>
      <xdr:spPr>
        <a:xfrm>
          <a:off x="182245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1460"/>
    <xdr:sp macro="" textlink="">
      <xdr:nvSpPr>
        <xdr:cNvPr id="723" name="テキスト ボックス 722">
          <a:extLst>
            <a:ext uri="{FF2B5EF4-FFF2-40B4-BE49-F238E27FC236}">
              <a16:creationId xmlns:a16="http://schemas.microsoft.com/office/drawing/2014/main" id="{00000000-0008-0000-1000-0000D3020000}"/>
            </a:ext>
          </a:extLst>
        </xdr:cNvPr>
        <xdr:cNvSpPr txBox="1"/>
      </xdr:nvSpPr>
      <xdr:spPr>
        <a:xfrm>
          <a:off x="174307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1460"/>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66306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156845</xdr:rowOff>
    </xdr:from>
    <xdr:to>
      <xdr:col>116</xdr:col>
      <xdr:colOff>114300</xdr:colOff>
      <xdr:row>86</xdr:row>
      <xdr:rowOff>88900</xdr:rowOff>
    </xdr:to>
    <xdr:sp macro="" textlink="">
      <xdr:nvSpPr>
        <xdr:cNvPr id="725" name="楕円 724">
          <a:extLst>
            <a:ext uri="{FF2B5EF4-FFF2-40B4-BE49-F238E27FC236}">
              <a16:creationId xmlns:a16="http://schemas.microsoft.com/office/drawing/2014/main" id="{00000000-0008-0000-1000-0000D5020000}"/>
            </a:ext>
          </a:extLst>
        </xdr:cNvPr>
        <xdr:cNvSpPr/>
      </xdr:nvSpPr>
      <xdr:spPr>
        <a:xfrm>
          <a:off x="19900900" y="144100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116205</xdr:rowOff>
    </xdr:from>
    <xdr:ext cx="467995" cy="253365"/>
    <xdr:sp macro="" textlink="">
      <xdr:nvSpPr>
        <xdr:cNvPr id="726" name="【消防施設】&#10;一人当たり面積該当値テキスト">
          <a:extLst>
            <a:ext uri="{FF2B5EF4-FFF2-40B4-BE49-F238E27FC236}">
              <a16:creationId xmlns:a16="http://schemas.microsoft.com/office/drawing/2014/main" id="{00000000-0008-0000-1000-0000D6020000}"/>
            </a:ext>
          </a:extLst>
        </xdr:cNvPr>
        <xdr:cNvSpPr txBox="1"/>
      </xdr:nvSpPr>
      <xdr:spPr>
        <a:xfrm>
          <a:off x="19989800" y="1436941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161290</xdr:rowOff>
    </xdr:from>
    <xdr:to>
      <xdr:col>112</xdr:col>
      <xdr:colOff>38100</xdr:colOff>
      <xdr:row>86</xdr:row>
      <xdr:rowOff>92710</xdr:rowOff>
    </xdr:to>
    <xdr:sp macro="" textlink="">
      <xdr:nvSpPr>
        <xdr:cNvPr id="727" name="楕円 726">
          <a:extLst>
            <a:ext uri="{FF2B5EF4-FFF2-40B4-BE49-F238E27FC236}">
              <a16:creationId xmlns:a16="http://schemas.microsoft.com/office/drawing/2014/main" id="{00000000-0008-0000-1000-0000D7020000}"/>
            </a:ext>
          </a:extLst>
        </xdr:cNvPr>
        <xdr:cNvSpPr/>
      </xdr:nvSpPr>
      <xdr:spPr>
        <a:xfrm>
          <a:off x="19157950" y="144145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86</xdr:row>
      <xdr:rowOff>39370</xdr:rowOff>
    </xdr:from>
    <xdr:to>
      <xdr:col>116</xdr:col>
      <xdr:colOff>63500</xdr:colOff>
      <xdr:row>86</xdr:row>
      <xdr:rowOff>42545</xdr:rowOff>
    </xdr:to>
    <xdr:cxnSp macro="">
      <xdr:nvCxnSpPr>
        <xdr:cNvPr id="728" name="直線コネクタ 727">
          <a:extLst>
            <a:ext uri="{FF2B5EF4-FFF2-40B4-BE49-F238E27FC236}">
              <a16:creationId xmlns:a16="http://schemas.microsoft.com/office/drawing/2014/main" id="{00000000-0008-0000-1000-0000D8020000}"/>
            </a:ext>
          </a:extLst>
        </xdr:cNvPr>
        <xdr:cNvCxnSpPr/>
      </xdr:nvCxnSpPr>
      <xdr:spPr>
        <a:xfrm flipV="1">
          <a:off x="19202400" y="1446022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162560</xdr:rowOff>
    </xdr:from>
    <xdr:to>
      <xdr:col>107</xdr:col>
      <xdr:colOff>101600</xdr:colOff>
      <xdr:row>86</xdr:row>
      <xdr:rowOff>94615</xdr:rowOff>
    </xdr:to>
    <xdr:sp macro="" textlink="">
      <xdr:nvSpPr>
        <xdr:cNvPr id="729" name="楕円 728">
          <a:extLst>
            <a:ext uri="{FF2B5EF4-FFF2-40B4-BE49-F238E27FC236}">
              <a16:creationId xmlns:a16="http://schemas.microsoft.com/office/drawing/2014/main" id="{00000000-0008-0000-1000-0000D9020000}"/>
            </a:ext>
          </a:extLst>
        </xdr:cNvPr>
        <xdr:cNvSpPr/>
      </xdr:nvSpPr>
      <xdr:spPr>
        <a:xfrm>
          <a:off x="18345150" y="14415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42545</xdr:rowOff>
    </xdr:from>
    <xdr:to>
      <xdr:col>111</xdr:col>
      <xdr:colOff>171450</xdr:colOff>
      <xdr:row>86</xdr:row>
      <xdr:rowOff>44450</xdr:rowOff>
    </xdr:to>
    <xdr:cxnSp macro="">
      <xdr:nvCxnSpPr>
        <xdr:cNvPr id="730" name="直線コネクタ 729">
          <a:extLst>
            <a:ext uri="{FF2B5EF4-FFF2-40B4-BE49-F238E27FC236}">
              <a16:creationId xmlns:a16="http://schemas.microsoft.com/office/drawing/2014/main" id="{00000000-0008-0000-1000-0000DA020000}"/>
            </a:ext>
          </a:extLst>
        </xdr:cNvPr>
        <xdr:cNvCxnSpPr/>
      </xdr:nvCxnSpPr>
      <xdr:spPr>
        <a:xfrm flipV="1">
          <a:off x="18395950" y="1446339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164465</xdr:rowOff>
    </xdr:from>
    <xdr:to>
      <xdr:col>102</xdr:col>
      <xdr:colOff>165100</xdr:colOff>
      <xdr:row>86</xdr:row>
      <xdr:rowOff>95885</xdr:rowOff>
    </xdr:to>
    <xdr:sp macro="" textlink="">
      <xdr:nvSpPr>
        <xdr:cNvPr id="731" name="楕円 730">
          <a:extLst>
            <a:ext uri="{FF2B5EF4-FFF2-40B4-BE49-F238E27FC236}">
              <a16:creationId xmlns:a16="http://schemas.microsoft.com/office/drawing/2014/main" id="{00000000-0008-0000-1000-0000DB020000}"/>
            </a:ext>
          </a:extLst>
        </xdr:cNvPr>
        <xdr:cNvSpPr/>
      </xdr:nvSpPr>
      <xdr:spPr>
        <a:xfrm>
          <a:off x="17551400" y="14417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44450</xdr:rowOff>
    </xdr:from>
    <xdr:to>
      <xdr:col>107</xdr:col>
      <xdr:colOff>50800</xdr:colOff>
      <xdr:row>86</xdr:row>
      <xdr:rowOff>46990</xdr:rowOff>
    </xdr:to>
    <xdr:cxnSp macro="">
      <xdr:nvCxnSpPr>
        <xdr:cNvPr id="732" name="直線コネクタ 731">
          <a:extLst>
            <a:ext uri="{FF2B5EF4-FFF2-40B4-BE49-F238E27FC236}">
              <a16:creationId xmlns:a16="http://schemas.microsoft.com/office/drawing/2014/main" id="{00000000-0008-0000-1000-0000DC020000}"/>
            </a:ext>
          </a:extLst>
        </xdr:cNvPr>
        <xdr:cNvCxnSpPr/>
      </xdr:nvCxnSpPr>
      <xdr:spPr>
        <a:xfrm flipV="1">
          <a:off x="17602200" y="1446530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164465</xdr:rowOff>
    </xdr:from>
    <xdr:to>
      <xdr:col>98</xdr:col>
      <xdr:colOff>38100</xdr:colOff>
      <xdr:row>86</xdr:row>
      <xdr:rowOff>95885</xdr:rowOff>
    </xdr:to>
    <xdr:sp macro="" textlink="">
      <xdr:nvSpPr>
        <xdr:cNvPr id="733" name="楕円 732">
          <a:extLst>
            <a:ext uri="{FF2B5EF4-FFF2-40B4-BE49-F238E27FC236}">
              <a16:creationId xmlns:a16="http://schemas.microsoft.com/office/drawing/2014/main" id="{00000000-0008-0000-1000-0000DD020000}"/>
            </a:ext>
          </a:extLst>
        </xdr:cNvPr>
        <xdr:cNvSpPr/>
      </xdr:nvSpPr>
      <xdr:spPr>
        <a:xfrm>
          <a:off x="16757650" y="144176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86</xdr:row>
      <xdr:rowOff>46990</xdr:rowOff>
    </xdr:from>
    <xdr:to>
      <xdr:col>102</xdr:col>
      <xdr:colOff>114300</xdr:colOff>
      <xdr:row>86</xdr:row>
      <xdr:rowOff>46990</xdr:rowOff>
    </xdr:to>
    <xdr:cxnSp macro="">
      <xdr:nvCxnSpPr>
        <xdr:cNvPr id="734" name="直線コネクタ 733">
          <a:extLst>
            <a:ext uri="{FF2B5EF4-FFF2-40B4-BE49-F238E27FC236}">
              <a16:creationId xmlns:a16="http://schemas.microsoft.com/office/drawing/2014/main" id="{00000000-0008-0000-1000-0000DE020000}"/>
            </a:ext>
          </a:extLst>
        </xdr:cNvPr>
        <xdr:cNvCxnSpPr/>
      </xdr:nvCxnSpPr>
      <xdr:spPr>
        <a:xfrm>
          <a:off x="16802100" y="1446784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106680</xdr:rowOff>
    </xdr:from>
    <xdr:ext cx="469900" cy="251460"/>
    <xdr:sp macro="" textlink="">
      <xdr:nvSpPr>
        <xdr:cNvPr id="735" name="n_1aveValue【消防施設】&#10;一人当たり面積">
          <a:extLst>
            <a:ext uri="{FF2B5EF4-FFF2-40B4-BE49-F238E27FC236}">
              <a16:creationId xmlns:a16="http://schemas.microsoft.com/office/drawing/2014/main" id="{00000000-0008-0000-1000-0000DF020000}"/>
            </a:ext>
          </a:extLst>
        </xdr:cNvPr>
        <xdr:cNvSpPr txBox="1"/>
      </xdr:nvSpPr>
      <xdr:spPr>
        <a:xfrm>
          <a:off x="18980150" y="141922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107315</xdr:rowOff>
    </xdr:from>
    <xdr:ext cx="469900" cy="251460"/>
    <xdr:sp macro="" textlink="">
      <xdr:nvSpPr>
        <xdr:cNvPr id="736" name="n_2aveValue【消防施設】&#10;一人当たり面積">
          <a:extLst>
            <a:ext uri="{FF2B5EF4-FFF2-40B4-BE49-F238E27FC236}">
              <a16:creationId xmlns:a16="http://schemas.microsoft.com/office/drawing/2014/main" id="{00000000-0008-0000-1000-0000E0020000}"/>
            </a:ext>
          </a:extLst>
        </xdr:cNvPr>
        <xdr:cNvSpPr txBox="1"/>
      </xdr:nvSpPr>
      <xdr:spPr>
        <a:xfrm>
          <a:off x="18180050" y="141928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105410</xdr:rowOff>
    </xdr:from>
    <xdr:ext cx="469900" cy="251460"/>
    <xdr:sp macro="" textlink="">
      <xdr:nvSpPr>
        <xdr:cNvPr id="737" name="n_3aveValue【消防施設】&#10;一人当たり面積">
          <a:extLst>
            <a:ext uri="{FF2B5EF4-FFF2-40B4-BE49-F238E27FC236}">
              <a16:creationId xmlns:a16="http://schemas.microsoft.com/office/drawing/2014/main" id="{00000000-0008-0000-1000-0000E1020000}"/>
            </a:ext>
          </a:extLst>
        </xdr:cNvPr>
        <xdr:cNvSpPr txBox="1"/>
      </xdr:nvSpPr>
      <xdr:spPr>
        <a:xfrm>
          <a:off x="17386300" y="141909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94615</xdr:rowOff>
    </xdr:from>
    <xdr:ext cx="469900" cy="253365"/>
    <xdr:sp macro="" textlink="">
      <xdr:nvSpPr>
        <xdr:cNvPr id="738" name="n_4aveValue【消防施設】&#10;一人当たり面積">
          <a:extLst>
            <a:ext uri="{FF2B5EF4-FFF2-40B4-BE49-F238E27FC236}">
              <a16:creationId xmlns:a16="http://schemas.microsoft.com/office/drawing/2014/main" id="{00000000-0008-0000-1000-0000E2020000}"/>
            </a:ext>
          </a:extLst>
        </xdr:cNvPr>
        <xdr:cNvSpPr txBox="1"/>
      </xdr:nvSpPr>
      <xdr:spPr>
        <a:xfrm>
          <a:off x="16592550" y="145154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84455</xdr:rowOff>
    </xdr:from>
    <xdr:ext cx="469900" cy="251460"/>
    <xdr:sp macro="" textlink="">
      <xdr:nvSpPr>
        <xdr:cNvPr id="739" name="n_1mainValue【消防施設】&#10;一人当たり面積">
          <a:extLst>
            <a:ext uri="{FF2B5EF4-FFF2-40B4-BE49-F238E27FC236}">
              <a16:creationId xmlns:a16="http://schemas.microsoft.com/office/drawing/2014/main" id="{00000000-0008-0000-1000-0000E3020000}"/>
            </a:ext>
          </a:extLst>
        </xdr:cNvPr>
        <xdr:cNvSpPr txBox="1"/>
      </xdr:nvSpPr>
      <xdr:spPr>
        <a:xfrm>
          <a:off x="18980150" y="145053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85725</xdr:rowOff>
    </xdr:from>
    <xdr:ext cx="469900" cy="251460"/>
    <xdr:sp macro="" textlink="">
      <xdr:nvSpPr>
        <xdr:cNvPr id="740" name="n_2mainValue【消防施設】&#10;一人当たり面積">
          <a:extLst>
            <a:ext uri="{FF2B5EF4-FFF2-40B4-BE49-F238E27FC236}">
              <a16:creationId xmlns:a16="http://schemas.microsoft.com/office/drawing/2014/main" id="{00000000-0008-0000-1000-0000E4020000}"/>
            </a:ext>
          </a:extLst>
        </xdr:cNvPr>
        <xdr:cNvSpPr txBox="1"/>
      </xdr:nvSpPr>
      <xdr:spPr>
        <a:xfrm>
          <a:off x="18180050" y="145065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87630</xdr:rowOff>
    </xdr:from>
    <xdr:ext cx="469900" cy="251460"/>
    <xdr:sp macro="" textlink="">
      <xdr:nvSpPr>
        <xdr:cNvPr id="741" name="n_3mainValue【消防施設】&#10;一人当たり面積">
          <a:extLst>
            <a:ext uri="{FF2B5EF4-FFF2-40B4-BE49-F238E27FC236}">
              <a16:creationId xmlns:a16="http://schemas.microsoft.com/office/drawing/2014/main" id="{00000000-0008-0000-1000-0000E5020000}"/>
            </a:ext>
          </a:extLst>
        </xdr:cNvPr>
        <xdr:cNvSpPr txBox="1"/>
      </xdr:nvSpPr>
      <xdr:spPr>
        <a:xfrm>
          <a:off x="17386300" y="14508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112395</xdr:rowOff>
    </xdr:from>
    <xdr:ext cx="469900" cy="253365"/>
    <xdr:sp macro="" textlink="">
      <xdr:nvSpPr>
        <xdr:cNvPr id="742" name="n_4mainValue【消防施設】&#10;一人当たり面積">
          <a:extLst>
            <a:ext uri="{FF2B5EF4-FFF2-40B4-BE49-F238E27FC236}">
              <a16:creationId xmlns:a16="http://schemas.microsoft.com/office/drawing/2014/main" id="{00000000-0008-0000-1000-0000E6020000}"/>
            </a:ext>
          </a:extLst>
        </xdr:cNvPr>
        <xdr:cNvSpPr txBox="1"/>
      </xdr:nvSpPr>
      <xdr:spPr>
        <a:xfrm>
          <a:off x="16592550" y="14197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1000-0000E702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1000-0000E802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1000-0000E902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1000-0000EA02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1000-0000EB02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1000-0000EC02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1000-0000ED02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1000-0000EE02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53" name="テキスト ボックス 752">
          <a:extLst>
            <a:ext uri="{FF2B5EF4-FFF2-40B4-BE49-F238E27FC236}">
              <a16:creationId xmlns:a16="http://schemas.microsoft.com/office/drawing/2014/main" id="{00000000-0008-0000-1000-0000F1020000}"/>
            </a:ext>
          </a:extLst>
        </xdr:cNvPr>
        <xdr:cNvSpPr txBox="1"/>
      </xdr:nvSpPr>
      <xdr:spPr>
        <a:xfrm>
          <a:off x="10797540" y="1856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754" name="直線コネクタ 753">
          <a:extLst>
            <a:ext uri="{FF2B5EF4-FFF2-40B4-BE49-F238E27FC236}">
              <a16:creationId xmlns:a16="http://schemas.microsoft.com/office/drawing/2014/main" id="{00000000-0008-0000-1000-0000F2020000}"/>
            </a:ext>
          </a:extLst>
        </xdr:cNvPr>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5" name="テキスト ボックス 754">
          <a:extLst>
            <a:ext uri="{FF2B5EF4-FFF2-40B4-BE49-F238E27FC236}">
              <a16:creationId xmlns:a16="http://schemas.microsoft.com/office/drawing/2014/main" id="{00000000-0008-0000-1000-0000F3020000}"/>
            </a:ext>
          </a:extLst>
        </xdr:cNvPr>
        <xdr:cNvSpPr txBox="1"/>
      </xdr:nvSpPr>
      <xdr:spPr>
        <a:xfrm>
          <a:off x="10797540" y="18238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756" name="直線コネクタ 755">
          <a:extLst>
            <a:ext uri="{FF2B5EF4-FFF2-40B4-BE49-F238E27FC236}">
              <a16:creationId xmlns:a16="http://schemas.microsoft.com/office/drawing/2014/main" id="{00000000-0008-0000-1000-0000F4020000}"/>
            </a:ext>
          </a:extLst>
        </xdr:cNvPr>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1320" cy="259080"/>
    <xdr:sp macro="" textlink="">
      <xdr:nvSpPr>
        <xdr:cNvPr id="757" name="テキスト ボックス 756">
          <a:extLst>
            <a:ext uri="{FF2B5EF4-FFF2-40B4-BE49-F238E27FC236}">
              <a16:creationId xmlns:a16="http://schemas.microsoft.com/office/drawing/2014/main" id="{00000000-0008-0000-1000-0000F5020000}"/>
            </a:ext>
          </a:extLst>
        </xdr:cNvPr>
        <xdr:cNvSpPr txBox="1"/>
      </xdr:nvSpPr>
      <xdr:spPr>
        <a:xfrm>
          <a:off x="10842625" y="179114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758" name="直線コネクタ 757">
          <a:extLst>
            <a:ext uri="{FF2B5EF4-FFF2-40B4-BE49-F238E27FC236}">
              <a16:creationId xmlns:a16="http://schemas.microsoft.com/office/drawing/2014/main" id="{00000000-0008-0000-1000-0000F6020000}"/>
            </a:ext>
          </a:extLst>
        </xdr:cNvPr>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1320" cy="257175"/>
    <xdr:sp macro="" textlink="">
      <xdr:nvSpPr>
        <xdr:cNvPr id="759" name="テキスト ボックス 758">
          <a:extLst>
            <a:ext uri="{FF2B5EF4-FFF2-40B4-BE49-F238E27FC236}">
              <a16:creationId xmlns:a16="http://schemas.microsoft.com/office/drawing/2014/main" id="{00000000-0008-0000-1000-0000F7020000}"/>
            </a:ext>
          </a:extLst>
        </xdr:cNvPr>
        <xdr:cNvSpPr txBox="1"/>
      </xdr:nvSpPr>
      <xdr:spPr>
        <a:xfrm>
          <a:off x="10842625" y="175856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760" name="直線コネクタ 759">
          <a:extLst>
            <a:ext uri="{FF2B5EF4-FFF2-40B4-BE49-F238E27FC236}">
              <a16:creationId xmlns:a16="http://schemas.microsoft.com/office/drawing/2014/main" id="{00000000-0008-0000-1000-0000F8020000}"/>
            </a:ext>
          </a:extLst>
        </xdr:cNvPr>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1320" cy="258445"/>
    <xdr:sp macro="" textlink="">
      <xdr:nvSpPr>
        <xdr:cNvPr id="761" name="テキスト ボックス 760">
          <a:extLst>
            <a:ext uri="{FF2B5EF4-FFF2-40B4-BE49-F238E27FC236}">
              <a16:creationId xmlns:a16="http://schemas.microsoft.com/office/drawing/2014/main" id="{00000000-0008-0000-1000-0000F9020000}"/>
            </a:ext>
          </a:extLst>
        </xdr:cNvPr>
        <xdr:cNvSpPr txBox="1"/>
      </xdr:nvSpPr>
      <xdr:spPr>
        <a:xfrm>
          <a:off x="10842625" y="172586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762" name="直線コネクタ 761">
          <a:extLst>
            <a:ext uri="{FF2B5EF4-FFF2-40B4-BE49-F238E27FC236}">
              <a16:creationId xmlns:a16="http://schemas.microsoft.com/office/drawing/2014/main" id="{00000000-0008-0000-1000-0000FA020000}"/>
            </a:ext>
          </a:extLst>
        </xdr:cNvPr>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1320" cy="259080"/>
    <xdr:sp macro="" textlink="">
      <xdr:nvSpPr>
        <xdr:cNvPr id="763" name="テキスト ボックス 762">
          <a:extLst>
            <a:ext uri="{FF2B5EF4-FFF2-40B4-BE49-F238E27FC236}">
              <a16:creationId xmlns:a16="http://schemas.microsoft.com/office/drawing/2014/main" id="{00000000-0008-0000-1000-0000FB020000}"/>
            </a:ext>
          </a:extLst>
        </xdr:cNvPr>
        <xdr:cNvSpPr txBox="1"/>
      </xdr:nvSpPr>
      <xdr:spPr>
        <a:xfrm>
          <a:off x="10842625" y="16932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764" name="直線コネクタ 763">
          <a:extLst>
            <a:ext uri="{FF2B5EF4-FFF2-40B4-BE49-F238E27FC236}">
              <a16:creationId xmlns:a16="http://schemas.microsoft.com/office/drawing/2014/main" id="{00000000-0008-0000-1000-0000FC020000}"/>
            </a:ext>
          </a:extLst>
        </xdr:cNvPr>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7175"/>
    <xdr:sp macro="" textlink="">
      <xdr:nvSpPr>
        <xdr:cNvPr id="765" name="テキスト ボックス 764">
          <a:extLst>
            <a:ext uri="{FF2B5EF4-FFF2-40B4-BE49-F238E27FC236}">
              <a16:creationId xmlns:a16="http://schemas.microsoft.com/office/drawing/2014/main" id="{00000000-0008-0000-1000-0000FD020000}"/>
            </a:ext>
          </a:extLst>
        </xdr:cNvPr>
        <xdr:cNvSpPr txBox="1"/>
      </xdr:nvSpPr>
      <xdr:spPr>
        <a:xfrm>
          <a:off x="10906760" y="166052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66" name="直線コネクタ 765">
          <a:extLst>
            <a:ext uri="{FF2B5EF4-FFF2-40B4-BE49-F238E27FC236}">
              <a16:creationId xmlns:a16="http://schemas.microsoft.com/office/drawing/2014/main" id="{00000000-0008-0000-1000-0000FE02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00000000-0008-0000-1000-0000FF02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30480</xdr:rowOff>
    </xdr:to>
    <xdr:cxnSp macro="">
      <xdr:nvCxnSpPr>
        <xdr:cNvPr id="768" name="直線コネクタ 767">
          <a:extLst>
            <a:ext uri="{FF2B5EF4-FFF2-40B4-BE49-F238E27FC236}">
              <a16:creationId xmlns:a16="http://schemas.microsoft.com/office/drawing/2014/main" id="{00000000-0008-0000-1000-000000030000}"/>
            </a:ext>
          </a:extLst>
        </xdr:cNvPr>
        <xdr:cNvCxnSpPr/>
      </xdr:nvCxnSpPr>
      <xdr:spPr>
        <a:xfrm flipV="1">
          <a:off x="14699615" y="1682115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3225" cy="259080"/>
    <xdr:sp macro="" textlink="">
      <xdr:nvSpPr>
        <xdr:cNvPr id="769" name="【庁舎】&#10;有形固定資産減価償却率最小値テキスト">
          <a:extLst>
            <a:ext uri="{FF2B5EF4-FFF2-40B4-BE49-F238E27FC236}">
              <a16:creationId xmlns:a16="http://schemas.microsoft.com/office/drawing/2014/main" id="{00000000-0008-0000-1000-000001030000}"/>
            </a:ext>
          </a:extLst>
        </xdr:cNvPr>
        <xdr:cNvSpPr txBox="1"/>
      </xdr:nvSpPr>
      <xdr:spPr>
        <a:xfrm>
          <a:off x="14738350" y="18379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0" name="直線コネクタ 769">
          <a:extLst>
            <a:ext uri="{FF2B5EF4-FFF2-40B4-BE49-F238E27FC236}">
              <a16:creationId xmlns:a16="http://schemas.microsoft.com/office/drawing/2014/main" id="{00000000-0008-0000-1000-000002030000}"/>
            </a:ext>
          </a:extLst>
        </xdr:cNvPr>
        <xdr:cNvCxnSpPr/>
      </xdr:nvCxnSpPr>
      <xdr:spPr>
        <a:xfrm>
          <a:off x="14611350" y="18375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38455" cy="259080"/>
    <xdr:sp macro="" textlink="">
      <xdr:nvSpPr>
        <xdr:cNvPr id="771" name="【庁舎】&#10;有形固定資産減価償却率最大値テキスト">
          <a:extLst>
            <a:ext uri="{FF2B5EF4-FFF2-40B4-BE49-F238E27FC236}">
              <a16:creationId xmlns:a16="http://schemas.microsoft.com/office/drawing/2014/main" id="{00000000-0008-0000-1000-000003030000}"/>
            </a:ext>
          </a:extLst>
        </xdr:cNvPr>
        <xdr:cNvSpPr txBox="1"/>
      </xdr:nvSpPr>
      <xdr:spPr>
        <a:xfrm>
          <a:off x="14738350" y="165963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2" name="直線コネクタ 771">
          <a:extLst>
            <a:ext uri="{FF2B5EF4-FFF2-40B4-BE49-F238E27FC236}">
              <a16:creationId xmlns:a16="http://schemas.microsoft.com/office/drawing/2014/main" id="{00000000-0008-0000-1000-000004030000}"/>
            </a:ext>
          </a:extLst>
        </xdr:cNvPr>
        <xdr:cNvCxnSpPr/>
      </xdr:nvCxnSpPr>
      <xdr:spPr>
        <a:xfrm>
          <a:off x="14611350" y="16821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46355</xdr:rowOff>
    </xdr:from>
    <xdr:ext cx="403225" cy="259080"/>
    <xdr:sp macro="" textlink="">
      <xdr:nvSpPr>
        <xdr:cNvPr id="773" name="【庁舎】&#10;有形固定資産減価償却率平均値テキスト">
          <a:extLst>
            <a:ext uri="{FF2B5EF4-FFF2-40B4-BE49-F238E27FC236}">
              <a16:creationId xmlns:a16="http://schemas.microsoft.com/office/drawing/2014/main" id="{00000000-0008-0000-1000-000005030000}"/>
            </a:ext>
          </a:extLst>
        </xdr:cNvPr>
        <xdr:cNvSpPr txBox="1"/>
      </xdr:nvSpPr>
      <xdr:spPr>
        <a:xfrm>
          <a:off x="14738350" y="1753425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171450</xdr:colOff>
      <xdr:row>104</xdr:row>
      <xdr:rowOff>169545</xdr:rowOff>
    </xdr:to>
    <xdr:sp macro="" textlink="">
      <xdr:nvSpPr>
        <xdr:cNvPr id="774" name="フローチャート: 判断 773">
          <a:extLst>
            <a:ext uri="{FF2B5EF4-FFF2-40B4-BE49-F238E27FC236}">
              <a16:creationId xmlns:a16="http://schemas.microsoft.com/office/drawing/2014/main" id="{00000000-0008-0000-1000-000006030000}"/>
            </a:ext>
          </a:extLst>
        </xdr:cNvPr>
        <xdr:cNvSpPr/>
      </xdr:nvSpPr>
      <xdr:spPr>
        <a:xfrm>
          <a:off x="14649450" y="17555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5" name="フローチャート: 判断 774">
          <a:extLst>
            <a:ext uri="{FF2B5EF4-FFF2-40B4-BE49-F238E27FC236}">
              <a16:creationId xmlns:a16="http://schemas.microsoft.com/office/drawing/2014/main" id="{00000000-0008-0000-1000-000007030000}"/>
            </a:ext>
          </a:extLst>
        </xdr:cNvPr>
        <xdr:cNvSpPr/>
      </xdr:nvSpPr>
      <xdr:spPr>
        <a:xfrm>
          <a:off x="13887450" y="1753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76" name="フローチャート: 判断 775">
          <a:extLst>
            <a:ext uri="{FF2B5EF4-FFF2-40B4-BE49-F238E27FC236}">
              <a16:creationId xmlns:a16="http://schemas.microsoft.com/office/drawing/2014/main" id="{00000000-0008-0000-1000-000008030000}"/>
            </a:ext>
          </a:extLst>
        </xdr:cNvPr>
        <xdr:cNvSpPr/>
      </xdr:nvSpPr>
      <xdr:spPr>
        <a:xfrm>
          <a:off x="130937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777" name="フローチャート: 判断 776">
          <a:extLst>
            <a:ext uri="{FF2B5EF4-FFF2-40B4-BE49-F238E27FC236}">
              <a16:creationId xmlns:a16="http://schemas.microsoft.com/office/drawing/2014/main" id="{00000000-0008-0000-1000-000009030000}"/>
            </a:ext>
          </a:extLst>
        </xdr:cNvPr>
        <xdr:cNvSpPr/>
      </xdr:nvSpPr>
      <xdr:spPr>
        <a:xfrm>
          <a:off x="12299950" y="176657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40640</xdr:rowOff>
    </xdr:from>
    <xdr:to>
      <xdr:col>67</xdr:col>
      <xdr:colOff>101600</xdr:colOff>
      <xdr:row>105</xdr:row>
      <xdr:rowOff>141605</xdr:rowOff>
    </xdr:to>
    <xdr:sp macro="" textlink="">
      <xdr:nvSpPr>
        <xdr:cNvPr id="778" name="フローチャート: 判断 777">
          <a:extLst>
            <a:ext uri="{FF2B5EF4-FFF2-40B4-BE49-F238E27FC236}">
              <a16:creationId xmlns:a16="http://schemas.microsoft.com/office/drawing/2014/main" id="{00000000-0008-0000-1000-00000A030000}"/>
            </a:ext>
          </a:extLst>
        </xdr:cNvPr>
        <xdr:cNvSpPr/>
      </xdr:nvSpPr>
      <xdr:spPr>
        <a:xfrm>
          <a:off x="11487150" y="1769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1000-00000B03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095" cy="259080"/>
    <xdr:sp macro="" textlink="">
      <xdr:nvSpPr>
        <xdr:cNvPr id="780" name="テキスト ボックス 779">
          <a:extLst>
            <a:ext uri="{FF2B5EF4-FFF2-40B4-BE49-F238E27FC236}">
              <a16:creationId xmlns:a16="http://schemas.microsoft.com/office/drawing/2014/main" id="{00000000-0008-0000-1000-00000C030000}"/>
            </a:ext>
          </a:extLst>
        </xdr:cNvPr>
        <xdr:cNvSpPr txBox="1"/>
      </xdr:nvSpPr>
      <xdr:spPr>
        <a:xfrm>
          <a:off x="13766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00000000-0008-0000-1000-00000D03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82" name="テキスト ボックス 781">
          <a:extLst>
            <a:ext uri="{FF2B5EF4-FFF2-40B4-BE49-F238E27FC236}">
              <a16:creationId xmlns:a16="http://schemas.microsoft.com/office/drawing/2014/main" id="{00000000-0008-0000-1000-00000E03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095" cy="259080"/>
    <xdr:sp macro="" textlink="">
      <xdr:nvSpPr>
        <xdr:cNvPr id="783" name="テキスト ボックス 782">
          <a:extLst>
            <a:ext uri="{FF2B5EF4-FFF2-40B4-BE49-F238E27FC236}">
              <a16:creationId xmlns:a16="http://schemas.microsoft.com/office/drawing/2014/main" id="{00000000-0008-0000-1000-00000F030000}"/>
            </a:ext>
          </a:extLst>
        </xdr:cNvPr>
        <xdr:cNvSpPr txBox="1"/>
      </xdr:nvSpPr>
      <xdr:spPr>
        <a:xfrm>
          <a:off x="11366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56515</xdr:rowOff>
    </xdr:from>
    <xdr:to>
      <xdr:col>85</xdr:col>
      <xdr:colOff>171450</xdr:colOff>
      <xdr:row>101</xdr:row>
      <xdr:rowOff>158115</xdr:rowOff>
    </xdr:to>
    <xdr:sp macro="" textlink="">
      <xdr:nvSpPr>
        <xdr:cNvPr id="784" name="楕円 783">
          <a:extLst>
            <a:ext uri="{FF2B5EF4-FFF2-40B4-BE49-F238E27FC236}">
              <a16:creationId xmlns:a16="http://schemas.microsoft.com/office/drawing/2014/main" id="{00000000-0008-0000-1000-000010030000}"/>
            </a:ext>
          </a:extLst>
        </xdr:cNvPr>
        <xdr:cNvSpPr/>
      </xdr:nvSpPr>
      <xdr:spPr>
        <a:xfrm>
          <a:off x="14649450" y="170300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79375</xdr:rowOff>
    </xdr:from>
    <xdr:ext cx="403225" cy="258445"/>
    <xdr:sp macro="" textlink="">
      <xdr:nvSpPr>
        <xdr:cNvPr id="785" name="【庁舎】&#10;有形固定資産減価償却率該当値テキスト">
          <a:extLst>
            <a:ext uri="{FF2B5EF4-FFF2-40B4-BE49-F238E27FC236}">
              <a16:creationId xmlns:a16="http://schemas.microsoft.com/office/drawing/2014/main" id="{00000000-0008-0000-1000-000011030000}"/>
            </a:ext>
          </a:extLst>
        </xdr:cNvPr>
        <xdr:cNvSpPr txBox="1"/>
      </xdr:nvSpPr>
      <xdr:spPr>
        <a:xfrm>
          <a:off x="14738350" y="168814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43180</xdr:rowOff>
    </xdr:from>
    <xdr:to>
      <xdr:col>81</xdr:col>
      <xdr:colOff>101600</xdr:colOff>
      <xdr:row>101</xdr:row>
      <xdr:rowOff>144780</xdr:rowOff>
    </xdr:to>
    <xdr:sp macro="" textlink="">
      <xdr:nvSpPr>
        <xdr:cNvPr id="786" name="楕円 785">
          <a:extLst>
            <a:ext uri="{FF2B5EF4-FFF2-40B4-BE49-F238E27FC236}">
              <a16:creationId xmlns:a16="http://schemas.microsoft.com/office/drawing/2014/main" id="{00000000-0008-0000-1000-000012030000}"/>
            </a:ext>
          </a:extLst>
        </xdr:cNvPr>
        <xdr:cNvSpPr/>
      </xdr:nvSpPr>
      <xdr:spPr>
        <a:xfrm>
          <a:off x="1388745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93980</xdr:rowOff>
    </xdr:from>
    <xdr:to>
      <xdr:col>85</xdr:col>
      <xdr:colOff>127000</xdr:colOff>
      <xdr:row>101</xdr:row>
      <xdr:rowOff>107315</xdr:rowOff>
    </xdr:to>
    <xdr:cxnSp macro="">
      <xdr:nvCxnSpPr>
        <xdr:cNvPr id="787" name="直線コネクタ 786">
          <a:extLst>
            <a:ext uri="{FF2B5EF4-FFF2-40B4-BE49-F238E27FC236}">
              <a16:creationId xmlns:a16="http://schemas.microsoft.com/office/drawing/2014/main" id="{00000000-0008-0000-1000-000013030000}"/>
            </a:ext>
          </a:extLst>
        </xdr:cNvPr>
        <xdr:cNvCxnSpPr/>
      </xdr:nvCxnSpPr>
      <xdr:spPr>
        <a:xfrm>
          <a:off x="13938250" y="1706753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168910</xdr:rowOff>
    </xdr:from>
    <xdr:to>
      <xdr:col>76</xdr:col>
      <xdr:colOff>165100</xdr:colOff>
      <xdr:row>101</xdr:row>
      <xdr:rowOff>99060</xdr:rowOff>
    </xdr:to>
    <xdr:sp macro="" textlink="">
      <xdr:nvSpPr>
        <xdr:cNvPr id="788" name="楕円 787">
          <a:extLst>
            <a:ext uri="{FF2B5EF4-FFF2-40B4-BE49-F238E27FC236}">
              <a16:creationId xmlns:a16="http://schemas.microsoft.com/office/drawing/2014/main" id="{00000000-0008-0000-1000-000014030000}"/>
            </a:ext>
          </a:extLst>
        </xdr:cNvPr>
        <xdr:cNvSpPr/>
      </xdr:nvSpPr>
      <xdr:spPr>
        <a:xfrm>
          <a:off x="13093700" y="16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48260</xdr:rowOff>
    </xdr:from>
    <xdr:to>
      <xdr:col>81</xdr:col>
      <xdr:colOff>50800</xdr:colOff>
      <xdr:row>101</xdr:row>
      <xdr:rowOff>93980</xdr:rowOff>
    </xdr:to>
    <xdr:cxnSp macro="">
      <xdr:nvCxnSpPr>
        <xdr:cNvPr id="789" name="直線コネクタ 788">
          <a:extLst>
            <a:ext uri="{FF2B5EF4-FFF2-40B4-BE49-F238E27FC236}">
              <a16:creationId xmlns:a16="http://schemas.microsoft.com/office/drawing/2014/main" id="{00000000-0008-0000-1000-000015030000}"/>
            </a:ext>
          </a:extLst>
        </xdr:cNvPr>
        <xdr:cNvCxnSpPr/>
      </xdr:nvCxnSpPr>
      <xdr:spPr>
        <a:xfrm>
          <a:off x="13144500" y="17021810"/>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125095</xdr:rowOff>
    </xdr:from>
    <xdr:to>
      <xdr:col>72</xdr:col>
      <xdr:colOff>38100</xdr:colOff>
      <xdr:row>101</xdr:row>
      <xdr:rowOff>55245</xdr:rowOff>
    </xdr:to>
    <xdr:sp macro="" textlink="">
      <xdr:nvSpPr>
        <xdr:cNvPr id="790" name="楕円 789">
          <a:extLst>
            <a:ext uri="{FF2B5EF4-FFF2-40B4-BE49-F238E27FC236}">
              <a16:creationId xmlns:a16="http://schemas.microsoft.com/office/drawing/2014/main" id="{00000000-0008-0000-1000-000016030000}"/>
            </a:ext>
          </a:extLst>
        </xdr:cNvPr>
        <xdr:cNvSpPr/>
      </xdr:nvSpPr>
      <xdr:spPr>
        <a:xfrm>
          <a:off x="12299950" y="16927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101</xdr:row>
      <xdr:rowOff>4445</xdr:rowOff>
    </xdr:from>
    <xdr:to>
      <xdr:col>76</xdr:col>
      <xdr:colOff>114300</xdr:colOff>
      <xdr:row>101</xdr:row>
      <xdr:rowOff>48260</xdr:rowOff>
    </xdr:to>
    <xdr:cxnSp macro="">
      <xdr:nvCxnSpPr>
        <xdr:cNvPr id="791" name="直線コネクタ 790">
          <a:extLst>
            <a:ext uri="{FF2B5EF4-FFF2-40B4-BE49-F238E27FC236}">
              <a16:creationId xmlns:a16="http://schemas.microsoft.com/office/drawing/2014/main" id="{00000000-0008-0000-1000-000017030000}"/>
            </a:ext>
          </a:extLst>
        </xdr:cNvPr>
        <xdr:cNvCxnSpPr/>
      </xdr:nvCxnSpPr>
      <xdr:spPr>
        <a:xfrm>
          <a:off x="12344400" y="16977995"/>
          <a:ext cx="8001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80645</xdr:rowOff>
    </xdr:from>
    <xdr:to>
      <xdr:col>67</xdr:col>
      <xdr:colOff>101600</xdr:colOff>
      <xdr:row>101</xdr:row>
      <xdr:rowOff>10795</xdr:rowOff>
    </xdr:to>
    <xdr:sp macro="" textlink="">
      <xdr:nvSpPr>
        <xdr:cNvPr id="792" name="楕円 791">
          <a:extLst>
            <a:ext uri="{FF2B5EF4-FFF2-40B4-BE49-F238E27FC236}">
              <a16:creationId xmlns:a16="http://schemas.microsoft.com/office/drawing/2014/main" id="{00000000-0008-0000-1000-000018030000}"/>
            </a:ext>
          </a:extLst>
        </xdr:cNvPr>
        <xdr:cNvSpPr/>
      </xdr:nvSpPr>
      <xdr:spPr>
        <a:xfrm>
          <a:off x="1148715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132080</xdr:rowOff>
    </xdr:from>
    <xdr:to>
      <xdr:col>71</xdr:col>
      <xdr:colOff>171450</xdr:colOff>
      <xdr:row>101</xdr:row>
      <xdr:rowOff>4445</xdr:rowOff>
    </xdr:to>
    <xdr:cxnSp macro="">
      <xdr:nvCxnSpPr>
        <xdr:cNvPr id="793" name="直線コネクタ 792">
          <a:extLst>
            <a:ext uri="{FF2B5EF4-FFF2-40B4-BE49-F238E27FC236}">
              <a16:creationId xmlns:a16="http://schemas.microsoft.com/office/drawing/2014/main" id="{00000000-0008-0000-1000-000019030000}"/>
            </a:ext>
          </a:extLst>
        </xdr:cNvPr>
        <xdr:cNvCxnSpPr/>
      </xdr:nvCxnSpPr>
      <xdr:spPr>
        <a:xfrm>
          <a:off x="11537950" y="16934180"/>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139065</xdr:rowOff>
    </xdr:from>
    <xdr:ext cx="403225" cy="259080"/>
    <xdr:sp macro="" textlink="">
      <xdr:nvSpPr>
        <xdr:cNvPr id="794" name="n_1aveValue【庁舎】&#10;有形固定資産減価償却率">
          <a:extLst>
            <a:ext uri="{FF2B5EF4-FFF2-40B4-BE49-F238E27FC236}">
              <a16:creationId xmlns:a16="http://schemas.microsoft.com/office/drawing/2014/main" id="{00000000-0008-0000-1000-00001A030000}"/>
            </a:ext>
          </a:extLst>
        </xdr:cNvPr>
        <xdr:cNvSpPr txBox="1"/>
      </xdr:nvSpPr>
      <xdr:spPr>
        <a:xfrm>
          <a:off x="13742035" y="17626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403225" cy="257175"/>
    <xdr:sp macro="" textlink="">
      <xdr:nvSpPr>
        <xdr:cNvPr id="795" name="n_2aveValue【庁舎】&#10;有形固定資産減価償却率">
          <a:extLst>
            <a:ext uri="{FF2B5EF4-FFF2-40B4-BE49-F238E27FC236}">
              <a16:creationId xmlns:a16="http://schemas.microsoft.com/office/drawing/2014/main" id="{00000000-0008-0000-1000-00001B030000}"/>
            </a:ext>
          </a:extLst>
        </xdr:cNvPr>
        <xdr:cNvSpPr txBox="1"/>
      </xdr:nvSpPr>
      <xdr:spPr>
        <a:xfrm>
          <a:off x="12960985" y="177800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5130" cy="257175"/>
    <xdr:sp macro="" textlink="">
      <xdr:nvSpPr>
        <xdr:cNvPr id="796" name="n_3aveValue【庁舎】&#10;有形固定資産減価償却率">
          <a:extLst>
            <a:ext uri="{FF2B5EF4-FFF2-40B4-BE49-F238E27FC236}">
              <a16:creationId xmlns:a16="http://schemas.microsoft.com/office/drawing/2014/main" id="{00000000-0008-0000-1000-00001C030000}"/>
            </a:ext>
          </a:extLst>
        </xdr:cNvPr>
        <xdr:cNvSpPr txBox="1"/>
      </xdr:nvSpPr>
      <xdr:spPr>
        <a:xfrm>
          <a:off x="12167235" y="177577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132715</xdr:rowOff>
    </xdr:from>
    <xdr:ext cx="403225" cy="257175"/>
    <xdr:sp macro="" textlink="">
      <xdr:nvSpPr>
        <xdr:cNvPr id="797" name="n_4aveValue【庁舎】&#10;有形固定資産減価償却率">
          <a:extLst>
            <a:ext uri="{FF2B5EF4-FFF2-40B4-BE49-F238E27FC236}">
              <a16:creationId xmlns:a16="http://schemas.microsoft.com/office/drawing/2014/main" id="{00000000-0008-0000-1000-00001D030000}"/>
            </a:ext>
          </a:extLst>
        </xdr:cNvPr>
        <xdr:cNvSpPr txBox="1"/>
      </xdr:nvSpPr>
      <xdr:spPr>
        <a:xfrm>
          <a:off x="11354435" y="17792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161290</xdr:rowOff>
    </xdr:from>
    <xdr:ext cx="403225" cy="259080"/>
    <xdr:sp macro="" textlink="">
      <xdr:nvSpPr>
        <xdr:cNvPr id="798" name="n_1mainValue【庁舎】&#10;有形固定資産減価償却率">
          <a:extLst>
            <a:ext uri="{FF2B5EF4-FFF2-40B4-BE49-F238E27FC236}">
              <a16:creationId xmlns:a16="http://schemas.microsoft.com/office/drawing/2014/main" id="{00000000-0008-0000-1000-00001E030000}"/>
            </a:ext>
          </a:extLst>
        </xdr:cNvPr>
        <xdr:cNvSpPr txBox="1"/>
      </xdr:nvSpPr>
      <xdr:spPr>
        <a:xfrm>
          <a:off x="13742035" y="16791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115570</xdr:rowOff>
    </xdr:from>
    <xdr:ext cx="403225" cy="259080"/>
    <xdr:sp macro="" textlink="">
      <xdr:nvSpPr>
        <xdr:cNvPr id="799" name="n_2mainValue【庁舎】&#10;有形固定資産減価償却率">
          <a:extLst>
            <a:ext uri="{FF2B5EF4-FFF2-40B4-BE49-F238E27FC236}">
              <a16:creationId xmlns:a16="http://schemas.microsoft.com/office/drawing/2014/main" id="{00000000-0008-0000-1000-00001F030000}"/>
            </a:ext>
          </a:extLst>
        </xdr:cNvPr>
        <xdr:cNvSpPr txBox="1"/>
      </xdr:nvSpPr>
      <xdr:spPr>
        <a:xfrm>
          <a:off x="12960985" y="16746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71755</xdr:rowOff>
    </xdr:from>
    <xdr:ext cx="405130" cy="259080"/>
    <xdr:sp macro="" textlink="">
      <xdr:nvSpPr>
        <xdr:cNvPr id="800" name="n_3mainValue【庁舎】&#10;有形固定資産減価償却率">
          <a:extLst>
            <a:ext uri="{FF2B5EF4-FFF2-40B4-BE49-F238E27FC236}">
              <a16:creationId xmlns:a16="http://schemas.microsoft.com/office/drawing/2014/main" id="{00000000-0008-0000-1000-000020030000}"/>
            </a:ext>
          </a:extLst>
        </xdr:cNvPr>
        <xdr:cNvSpPr txBox="1"/>
      </xdr:nvSpPr>
      <xdr:spPr>
        <a:xfrm>
          <a:off x="12167235" y="16702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27305</xdr:rowOff>
    </xdr:from>
    <xdr:ext cx="403225" cy="259080"/>
    <xdr:sp macro="" textlink="">
      <xdr:nvSpPr>
        <xdr:cNvPr id="801" name="n_4mainValue【庁舎】&#10;有形固定資産減価償却率">
          <a:extLst>
            <a:ext uri="{FF2B5EF4-FFF2-40B4-BE49-F238E27FC236}">
              <a16:creationId xmlns:a16="http://schemas.microsoft.com/office/drawing/2014/main" id="{00000000-0008-0000-1000-000021030000}"/>
            </a:ext>
          </a:extLst>
        </xdr:cNvPr>
        <xdr:cNvSpPr txBox="1"/>
      </xdr:nvSpPr>
      <xdr:spPr>
        <a:xfrm>
          <a:off x="11354435" y="1665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1000-00002203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1000-00002303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1000-00002403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1000-00002503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1000-00002603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1000-00002703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1000-00002803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1000-00002903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10" name="テキスト ボックス 809">
          <a:extLst>
            <a:ext uri="{FF2B5EF4-FFF2-40B4-BE49-F238E27FC236}">
              <a16:creationId xmlns:a16="http://schemas.microsoft.com/office/drawing/2014/main" id="{00000000-0008-0000-1000-00002A030000}"/>
            </a:ext>
          </a:extLst>
        </xdr:cNvPr>
        <xdr:cNvSpPr txBox="1"/>
      </xdr:nvSpPr>
      <xdr:spPr>
        <a:xfrm>
          <a:off x="16440150" y="162306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1000-00002B03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813" name="テキスト ボックス 812">
          <a:extLst>
            <a:ext uri="{FF2B5EF4-FFF2-40B4-BE49-F238E27FC236}">
              <a16:creationId xmlns:a16="http://schemas.microsoft.com/office/drawing/2014/main" id="{00000000-0008-0000-1000-00002D030000}"/>
            </a:ext>
          </a:extLst>
        </xdr:cNvPr>
        <xdr:cNvSpPr txBox="1"/>
      </xdr:nvSpPr>
      <xdr:spPr>
        <a:xfrm>
          <a:off x="16048990" y="18183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00000000-0008-0000-1000-00002E030000}"/>
            </a:ext>
          </a:extLst>
        </xdr:cNvPr>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815" name="テキスト ボックス 814">
          <a:extLst>
            <a:ext uri="{FF2B5EF4-FFF2-40B4-BE49-F238E27FC236}">
              <a16:creationId xmlns:a16="http://schemas.microsoft.com/office/drawing/2014/main" id="{00000000-0008-0000-1000-00002F030000}"/>
            </a:ext>
          </a:extLst>
        </xdr:cNvPr>
        <xdr:cNvSpPr txBox="1"/>
      </xdr:nvSpPr>
      <xdr:spPr>
        <a:xfrm>
          <a:off x="16048990" y="17802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0000000-0008-0000-1000-000030030000}"/>
            </a:ext>
          </a:extLst>
        </xdr:cNvPr>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817" name="テキスト ボックス 816">
          <a:extLst>
            <a:ext uri="{FF2B5EF4-FFF2-40B4-BE49-F238E27FC236}">
              <a16:creationId xmlns:a16="http://schemas.microsoft.com/office/drawing/2014/main" id="{00000000-0008-0000-1000-000031030000}"/>
            </a:ext>
          </a:extLst>
        </xdr:cNvPr>
        <xdr:cNvSpPr txBox="1"/>
      </xdr:nvSpPr>
      <xdr:spPr>
        <a:xfrm>
          <a:off x="16048990" y="17421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00000000-0008-0000-1000-000032030000}"/>
            </a:ext>
          </a:extLst>
        </xdr:cNvPr>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819" name="テキスト ボックス 818">
          <a:extLst>
            <a:ext uri="{FF2B5EF4-FFF2-40B4-BE49-F238E27FC236}">
              <a16:creationId xmlns:a16="http://schemas.microsoft.com/office/drawing/2014/main" id="{00000000-0008-0000-1000-000033030000}"/>
            </a:ext>
          </a:extLst>
        </xdr:cNvPr>
        <xdr:cNvSpPr txBox="1"/>
      </xdr:nvSpPr>
      <xdr:spPr>
        <a:xfrm>
          <a:off x="16048990" y="17040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00000000-0008-0000-1000-000034030000}"/>
            </a:ext>
          </a:extLst>
        </xdr:cNvPr>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821" name="テキスト ボックス 820">
          <a:extLst>
            <a:ext uri="{FF2B5EF4-FFF2-40B4-BE49-F238E27FC236}">
              <a16:creationId xmlns:a16="http://schemas.microsoft.com/office/drawing/2014/main" id="{00000000-0008-0000-1000-000035030000}"/>
            </a:ext>
          </a:extLst>
        </xdr:cNvPr>
        <xdr:cNvSpPr txBox="1"/>
      </xdr:nvSpPr>
      <xdr:spPr>
        <a:xfrm>
          <a:off x="16048990" y="16659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1000-00003603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3" name="テキスト ボックス 822">
          <a:extLst>
            <a:ext uri="{FF2B5EF4-FFF2-40B4-BE49-F238E27FC236}">
              <a16:creationId xmlns:a16="http://schemas.microsoft.com/office/drawing/2014/main" id="{00000000-0008-0000-1000-000037030000}"/>
            </a:ext>
          </a:extLst>
        </xdr:cNvPr>
        <xdr:cNvSpPr txBox="1"/>
      </xdr:nvSpPr>
      <xdr:spPr>
        <a:xfrm>
          <a:off x="16048990" y="16278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1000-00003803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48260</xdr:rowOff>
    </xdr:from>
    <xdr:to>
      <xdr:col>116</xdr:col>
      <xdr:colOff>62865</xdr:colOff>
      <xdr:row>108</xdr:row>
      <xdr:rowOff>133985</xdr:rowOff>
    </xdr:to>
    <xdr:cxnSp macro="">
      <xdr:nvCxnSpPr>
        <xdr:cNvPr id="825" name="直線コネクタ 824">
          <a:extLst>
            <a:ext uri="{FF2B5EF4-FFF2-40B4-BE49-F238E27FC236}">
              <a16:creationId xmlns:a16="http://schemas.microsoft.com/office/drawing/2014/main" id="{00000000-0008-0000-1000-000039030000}"/>
            </a:ext>
          </a:extLst>
        </xdr:cNvPr>
        <xdr:cNvCxnSpPr/>
      </xdr:nvCxnSpPr>
      <xdr:spPr>
        <a:xfrm flipV="1">
          <a:off x="19951065" y="1702181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137795</xdr:rowOff>
    </xdr:from>
    <xdr:ext cx="467995" cy="259080"/>
    <xdr:sp macro="" textlink="">
      <xdr:nvSpPr>
        <xdr:cNvPr id="826" name="【庁舎】&#10;一人当たり面積最小値テキスト">
          <a:extLst>
            <a:ext uri="{FF2B5EF4-FFF2-40B4-BE49-F238E27FC236}">
              <a16:creationId xmlns:a16="http://schemas.microsoft.com/office/drawing/2014/main" id="{00000000-0008-0000-1000-00003A030000}"/>
            </a:ext>
          </a:extLst>
        </xdr:cNvPr>
        <xdr:cNvSpPr txBox="1"/>
      </xdr:nvSpPr>
      <xdr:spPr>
        <a:xfrm>
          <a:off x="19989800" y="18311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133985</xdr:rowOff>
    </xdr:from>
    <xdr:to>
      <xdr:col>116</xdr:col>
      <xdr:colOff>152400</xdr:colOff>
      <xdr:row>108</xdr:row>
      <xdr:rowOff>133985</xdr:rowOff>
    </xdr:to>
    <xdr:cxnSp macro="">
      <xdr:nvCxnSpPr>
        <xdr:cNvPr id="827" name="直線コネクタ 826">
          <a:extLst>
            <a:ext uri="{FF2B5EF4-FFF2-40B4-BE49-F238E27FC236}">
              <a16:creationId xmlns:a16="http://schemas.microsoft.com/office/drawing/2014/main" id="{00000000-0008-0000-1000-00003B030000}"/>
            </a:ext>
          </a:extLst>
        </xdr:cNvPr>
        <xdr:cNvCxnSpPr/>
      </xdr:nvCxnSpPr>
      <xdr:spPr>
        <a:xfrm>
          <a:off x="19881850" y="18307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166370</xdr:rowOff>
    </xdr:from>
    <xdr:ext cx="467995" cy="257175"/>
    <xdr:sp macro="" textlink="">
      <xdr:nvSpPr>
        <xdr:cNvPr id="828" name="【庁舎】&#10;一人当たり面積最大値テキスト">
          <a:extLst>
            <a:ext uri="{FF2B5EF4-FFF2-40B4-BE49-F238E27FC236}">
              <a16:creationId xmlns:a16="http://schemas.microsoft.com/office/drawing/2014/main" id="{00000000-0008-0000-1000-00003C030000}"/>
            </a:ext>
          </a:extLst>
        </xdr:cNvPr>
        <xdr:cNvSpPr txBox="1"/>
      </xdr:nvSpPr>
      <xdr:spPr>
        <a:xfrm>
          <a:off x="19989800" y="16797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48260</xdr:rowOff>
    </xdr:from>
    <xdr:to>
      <xdr:col>116</xdr:col>
      <xdr:colOff>152400</xdr:colOff>
      <xdr:row>101</xdr:row>
      <xdr:rowOff>48260</xdr:rowOff>
    </xdr:to>
    <xdr:cxnSp macro="">
      <xdr:nvCxnSpPr>
        <xdr:cNvPr id="829" name="直線コネクタ 828">
          <a:extLst>
            <a:ext uri="{FF2B5EF4-FFF2-40B4-BE49-F238E27FC236}">
              <a16:creationId xmlns:a16="http://schemas.microsoft.com/office/drawing/2014/main" id="{00000000-0008-0000-1000-00003D030000}"/>
            </a:ext>
          </a:extLst>
        </xdr:cNvPr>
        <xdr:cNvCxnSpPr/>
      </xdr:nvCxnSpPr>
      <xdr:spPr>
        <a:xfrm>
          <a:off x="19881850" y="1702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10795</xdr:rowOff>
    </xdr:from>
    <xdr:ext cx="467995" cy="258445"/>
    <xdr:sp macro="" textlink="">
      <xdr:nvSpPr>
        <xdr:cNvPr id="830" name="【庁舎】&#10;一人当たり面積平均値テキスト">
          <a:extLst>
            <a:ext uri="{FF2B5EF4-FFF2-40B4-BE49-F238E27FC236}">
              <a16:creationId xmlns:a16="http://schemas.microsoft.com/office/drawing/2014/main" id="{00000000-0008-0000-1000-00003E030000}"/>
            </a:ext>
          </a:extLst>
        </xdr:cNvPr>
        <xdr:cNvSpPr txBox="1"/>
      </xdr:nvSpPr>
      <xdr:spPr>
        <a:xfrm>
          <a:off x="19989800" y="18013045"/>
          <a:ext cx="4679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32385</xdr:rowOff>
    </xdr:from>
    <xdr:to>
      <xdr:col>116</xdr:col>
      <xdr:colOff>114300</xdr:colOff>
      <xdr:row>107</xdr:row>
      <xdr:rowOff>133985</xdr:rowOff>
    </xdr:to>
    <xdr:sp macro="" textlink="">
      <xdr:nvSpPr>
        <xdr:cNvPr id="831" name="フローチャート: 判断 830">
          <a:extLst>
            <a:ext uri="{FF2B5EF4-FFF2-40B4-BE49-F238E27FC236}">
              <a16:creationId xmlns:a16="http://schemas.microsoft.com/office/drawing/2014/main" id="{00000000-0008-0000-1000-00003F030000}"/>
            </a:ext>
          </a:extLst>
        </xdr:cNvPr>
        <xdr:cNvSpPr/>
      </xdr:nvSpPr>
      <xdr:spPr>
        <a:xfrm>
          <a:off x="19900900" y="1803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70485</xdr:rowOff>
    </xdr:from>
    <xdr:to>
      <xdr:col>112</xdr:col>
      <xdr:colOff>38100</xdr:colOff>
      <xdr:row>108</xdr:row>
      <xdr:rowOff>635</xdr:rowOff>
    </xdr:to>
    <xdr:sp macro="" textlink="">
      <xdr:nvSpPr>
        <xdr:cNvPr id="832" name="フローチャート: 判断 831">
          <a:extLst>
            <a:ext uri="{FF2B5EF4-FFF2-40B4-BE49-F238E27FC236}">
              <a16:creationId xmlns:a16="http://schemas.microsoft.com/office/drawing/2014/main" id="{00000000-0008-0000-1000-000040030000}"/>
            </a:ext>
          </a:extLst>
        </xdr:cNvPr>
        <xdr:cNvSpPr/>
      </xdr:nvSpPr>
      <xdr:spPr>
        <a:xfrm>
          <a:off x="19157950" y="180727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85090</xdr:rowOff>
    </xdr:from>
    <xdr:to>
      <xdr:col>107</xdr:col>
      <xdr:colOff>101600</xdr:colOff>
      <xdr:row>108</xdr:row>
      <xdr:rowOff>15240</xdr:rowOff>
    </xdr:to>
    <xdr:sp macro="" textlink="">
      <xdr:nvSpPr>
        <xdr:cNvPr id="833" name="フローチャート: 判断 832">
          <a:extLst>
            <a:ext uri="{FF2B5EF4-FFF2-40B4-BE49-F238E27FC236}">
              <a16:creationId xmlns:a16="http://schemas.microsoft.com/office/drawing/2014/main" id="{00000000-0008-0000-1000-000041030000}"/>
            </a:ext>
          </a:extLst>
        </xdr:cNvPr>
        <xdr:cNvSpPr/>
      </xdr:nvSpPr>
      <xdr:spPr>
        <a:xfrm>
          <a:off x="18345150" y="1808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834" name="フローチャート: 判断 833">
          <a:extLst>
            <a:ext uri="{FF2B5EF4-FFF2-40B4-BE49-F238E27FC236}">
              <a16:creationId xmlns:a16="http://schemas.microsoft.com/office/drawing/2014/main" id="{00000000-0008-0000-1000-000042030000}"/>
            </a:ext>
          </a:extLst>
        </xdr:cNvPr>
        <xdr:cNvSpPr/>
      </xdr:nvSpPr>
      <xdr:spPr>
        <a:xfrm>
          <a:off x="17551400" y="1808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49530</xdr:rowOff>
    </xdr:from>
    <xdr:to>
      <xdr:col>98</xdr:col>
      <xdr:colOff>38100</xdr:colOff>
      <xdr:row>107</xdr:row>
      <xdr:rowOff>151130</xdr:rowOff>
    </xdr:to>
    <xdr:sp macro="" textlink="">
      <xdr:nvSpPr>
        <xdr:cNvPr id="835" name="フローチャート: 判断 834">
          <a:extLst>
            <a:ext uri="{FF2B5EF4-FFF2-40B4-BE49-F238E27FC236}">
              <a16:creationId xmlns:a16="http://schemas.microsoft.com/office/drawing/2014/main" id="{00000000-0008-0000-1000-000043030000}"/>
            </a:ext>
          </a:extLst>
        </xdr:cNvPr>
        <xdr:cNvSpPr/>
      </xdr:nvSpPr>
      <xdr:spPr>
        <a:xfrm>
          <a:off x="16757650" y="18051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1000-00004403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1000-00004503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095" cy="259080"/>
    <xdr:sp macro="" textlink="">
      <xdr:nvSpPr>
        <xdr:cNvPr id="838" name="テキスト ボックス 837">
          <a:extLst>
            <a:ext uri="{FF2B5EF4-FFF2-40B4-BE49-F238E27FC236}">
              <a16:creationId xmlns:a16="http://schemas.microsoft.com/office/drawing/2014/main" id="{00000000-0008-0000-1000-000046030000}"/>
            </a:ext>
          </a:extLst>
        </xdr:cNvPr>
        <xdr:cNvSpPr txBox="1"/>
      </xdr:nvSpPr>
      <xdr:spPr>
        <a:xfrm>
          <a:off x="18224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1000-00004703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40" name="テキスト ボックス 839">
          <a:extLst>
            <a:ext uri="{FF2B5EF4-FFF2-40B4-BE49-F238E27FC236}">
              <a16:creationId xmlns:a16="http://schemas.microsoft.com/office/drawing/2014/main" id="{00000000-0008-0000-1000-00004803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22860</xdr:rowOff>
    </xdr:from>
    <xdr:to>
      <xdr:col>116</xdr:col>
      <xdr:colOff>114300</xdr:colOff>
      <xdr:row>107</xdr:row>
      <xdr:rowOff>124460</xdr:rowOff>
    </xdr:to>
    <xdr:sp macro="" textlink="">
      <xdr:nvSpPr>
        <xdr:cNvPr id="841" name="楕円 840">
          <a:extLst>
            <a:ext uri="{FF2B5EF4-FFF2-40B4-BE49-F238E27FC236}">
              <a16:creationId xmlns:a16="http://schemas.microsoft.com/office/drawing/2014/main" id="{00000000-0008-0000-1000-000049030000}"/>
            </a:ext>
          </a:extLst>
        </xdr:cNvPr>
        <xdr:cNvSpPr/>
      </xdr:nvSpPr>
      <xdr:spPr>
        <a:xfrm>
          <a:off x="19900900" y="180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45720</xdr:rowOff>
    </xdr:from>
    <xdr:ext cx="467995" cy="259080"/>
    <xdr:sp macro="" textlink="">
      <xdr:nvSpPr>
        <xdr:cNvPr id="842" name="【庁舎】&#10;一人当たり面積該当値テキスト">
          <a:extLst>
            <a:ext uri="{FF2B5EF4-FFF2-40B4-BE49-F238E27FC236}">
              <a16:creationId xmlns:a16="http://schemas.microsoft.com/office/drawing/2014/main" id="{00000000-0008-0000-1000-00004A030000}"/>
            </a:ext>
          </a:extLst>
        </xdr:cNvPr>
        <xdr:cNvSpPr txBox="1"/>
      </xdr:nvSpPr>
      <xdr:spPr>
        <a:xfrm>
          <a:off x="19989800" y="17876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37465</xdr:rowOff>
    </xdr:from>
    <xdr:to>
      <xdr:col>112</xdr:col>
      <xdr:colOff>38100</xdr:colOff>
      <xdr:row>107</xdr:row>
      <xdr:rowOff>139065</xdr:rowOff>
    </xdr:to>
    <xdr:sp macro="" textlink="">
      <xdr:nvSpPr>
        <xdr:cNvPr id="843" name="楕円 842">
          <a:extLst>
            <a:ext uri="{FF2B5EF4-FFF2-40B4-BE49-F238E27FC236}">
              <a16:creationId xmlns:a16="http://schemas.microsoft.com/office/drawing/2014/main" id="{00000000-0008-0000-1000-00004B030000}"/>
            </a:ext>
          </a:extLst>
        </xdr:cNvPr>
        <xdr:cNvSpPr/>
      </xdr:nvSpPr>
      <xdr:spPr>
        <a:xfrm>
          <a:off x="19157950" y="18039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107</xdr:row>
      <xdr:rowOff>73660</xdr:rowOff>
    </xdr:from>
    <xdr:to>
      <xdr:col>116</xdr:col>
      <xdr:colOff>63500</xdr:colOff>
      <xdr:row>107</xdr:row>
      <xdr:rowOff>88265</xdr:rowOff>
    </xdr:to>
    <xdr:cxnSp macro="">
      <xdr:nvCxnSpPr>
        <xdr:cNvPr id="844" name="直線コネクタ 843">
          <a:extLst>
            <a:ext uri="{FF2B5EF4-FFF2-40B4-BE49-F238E27FC236}">
              <a16:creationId xmlns:a16="http://schemas.microsoft.com/office/drawing/2014/main" id="{00000000-0008-0000-1000-00004C030000}"/>
            </a:ext>
          </a:extLst>
        </xdr:cNvPr>
        <xdr:cNvCxnSpPr/>
      </xdr:nvCxnSpPr>
      <xdr:spPr>
        <a:xfrm flipV="1">
          <a:off x="19202400" y="18075910"/>
          <a:ext cx="7493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41910</xdr:rowOff>
    </xdr:from>
    <xdr:to>
      <xdr:col>107</xdr:col>
      <xdr:colOff>101600</xdr:colOff>
      <xdr:row>107</xdr:row>
      <xdr:rowOff>143510</xdr:rowOff>
    </xdr:to>
    <xdr:sp macro="" textlink="">
      <xdr:nvSpPr>
        <xdr:cNvPr id="845" name="楕円 844">
          <a:extLst>
            <a:ext uri="{FF2B5EF4-FFF2-40B4-BE49-F238E27FC236}">
              <a16:creationId xmlns:a16="http://schemas.microsoft.com/office/drawing/2014/main" id="{00000000-0008-0000-1000-00004D030000}"/>
            </a:ext>
          </a:extLst>
        </xdr:cNvPr>
        <xdr:cNvSpPr/>
      </xdr:nvSpPr>
      <xdr:spPr>
        <a:xfrm>
          <a:off x="18345150" y="180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88265</xdr:rowOff>
    </xdr:from>
    <xdr:to>
      <xdr:col>111</xdr:col>
      <xdr:colOff>171450</xdr:colOff>
      <xdr:row>107</xdr:row>
      <xdr:rowOff>92710</xdr:rowOff>
    </xdr:to>
    <xdr:cxnSp macro="">
      <xdr:nvCxnSpPr>
        <xdr:cNvPr id="846" name="直線コネクタ 845">
          <a:extLst>
            <a:ext uri="{FF2B5EF4-FFF2-40B4-BE49-F238E27FC236}">
              <a16:creationId xmlns:a16="http://schemas.microsoft.com/office/drawing/2014/main" id="{00000000-0008-0000-1000-00004E030000}"/>
            </a:ext>
          </a:extLst>
        </xdr:cNvPr>
        <xdr:cNvCxnSpPr/>
      </xdr:nvCxnSpPr>
      <xdr:spPr>
        <a:xfrm flipV="1">
          <a:off x="18395950" y="1809051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44450</xdr:rowOff>
    </xdr:from>
    <xdr:to>
      <xdr:col>102</xdr:col>
      <xdr:colOff>165100</xdr:colOff>
      <xdr:row>107</xdr:row>
      <xdr:rowOff>146050</xdr:rowOff>
    </xdr:to>
    <xdr:sp macro="" textlink="">
      <xdr:nvSpPr>
        <xdr:cNvPr id="847" name="楕円 846">
          <a:extLst>
            <a:ext uri="{FF2B5EF4-FFF2-40B4-BE49-F238E27FC236}">
              <a16:creationId xmlns:a16="http://schemas.microsoft.com/office/drawing/2014/main" id="{00000000-0008-0000-1000-00004F030000}"/>
            </a:ext>
          </a:extLst>
        </xdr:cNvPr>
        <xdr:cNvSpPr/>
      </xdr:nvSpPr>
      <xdr:spPr>
        <a:xfrm>
          <a:off x="175514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92710</xdr:rowOff>
    </xdr:from>
    <xdr:to>
      <xdr:col>107</xdr:col>
      <xdr:colOff>50800</xdr:colOff>
      <xdr:row>107</xdr:row>
      <xdr:rowOff>95250</xdr:rowOff>
    </xdr:to>
    <xdr:cxnSp macro="">
      <xdr:nvCxnSpPr>
        <xdr:cNvPr id="848" name="直線コネクタ 847">
          <a:extLst>
            <a:ext uri="{FF2B5EF4-FFF2-40B4-BE49-F238E27FC236}">
              <a16:creationId xmlns:a16="http://schemas.microsoft.com/office/drawing/2014/main" id="{00000000-0008-0000-1000-000050030000}"/>
            </a:ext>
          </a:extLst>
        </xdr:cNvPr>
        <xdr:cNvCxnSpPr/>
      </xdr:nvCxnSpPr>
      <xdr:spPr>
        <a:xfrm flipV="1">
          <a:off x="17602200" y="1809496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47625</xdr:rowOff>
    </xdr:from>
    <xdr:to>
      <xdr:col>98</xdr:col>
      <xdr:colOff>38100</xdr:colOff>
      <xdr:row>107</xdr:row>
      <xdr:rowOff>149225</xdr:rowOff>
    </xdr:to>
    <xdr:sp macro="" textlink="">
      <xdr:nvSpPr>
        <xdr:cNvPr id="849" name="楕円 848">
          <a:extLst>
            <a:ext uri="{FF2B5EF4-FFF2-40B4-BE49-F238E27FC236}">
              <a16:creationId xmlns:a16="http://schemas.microsoft.com/office/drawing/2014/main" id="{00000000-0008-0000-1000-000051030000}"/>
            </a:ext>
          </a:extLst>
        </xdr:cNvPr>
        <xdr:cNvSpPr/>
      </xdr:nvSpPr>
      <xdr:spPr>
        <a:xfrm>
          <a:off x="16757650" y="18049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107</xdr:row>
      <xdr:rowOff>95250</xdr:rowOff>
    </xdr:from>
    <xdr:to>
      <xdr:col>102</xdr:col>
      <xdr:colOff>114300</xdr:colOff>
      <xdr:row>107</xdr:row>
      <xdr:rowOff>98425</xdr:rowOff>
    </xdr:to>
    <xdr:cxnSp macro="">
      <xdr:nvCxnSpPr>
        <xdr:cNvPr id="850" name="直線コネクタ 849">
          <a:extLst>
            <a:ext uri="{FF2B5EF4-FFF2-40B4-BE49-F238E27FC236}">
              <a16:creationId xmlns:a16="http://schemas.microsoft.com/office/drawing/2014/main" id="{00000000-0008-0000-1000-000052030000}"/>
            </a:ext>
          </a:extLst>
        </xdr:cNvPr>
        <xdr:cNvCxnSpPr/>
      </xdr:nvCxnSpPr>
      <xdr:spPr>
        <a:xfrm flipV="1">
          <a:off x="16802100" y="1809750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163195</xdr:rowOff>
    </xdr:from>
    <xdr:ext cx="469900" cy="259080"/>
    <xdr:sp macro="" textlink="">
      <xdr:nvSpPr>
        <xdr:cNvPr id="851" name="n_1aveValue【庁舎】&#10;一人当たり面積">
          <a:extLst>
            <a:ext uri="{FF2B5EF4-FFF2-40B4-BE49-F238E27FC236}">
              <a16:creationId xmlns:a16="http://schemas.microsoft.com/office/drawing/2014/main" id="{00000000-0008-0000-1000-000053030000}"/>
            </a:ext>
          </a:extLst>
        </xdr:cNvPr>
        <xdr:cNvSpPr txBox="1"/>
      </xdr:nvSpPr>
      <xdr:spPr>
        <a:xfrm>
          <a:off x="18980150" y="1816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6350</xdr:rowOff>
    </xdr:from>
    <xdr:ext cx="469900" cy="257175"/>
    <xdr:sp macro="" textlink="">
      <xdr:nvSpPr>
        <xdr:cNvPr id="852" name="n_2aveValue【庁舎】&#10;一人当たり面積">
          <a:extLst>
            <a:ext uri="{FF2B5EF4-FFF2-40B4-BE49-F238E27FC236}">
              <a16:creationId xmlns:a16="http://schemas.microsoft.com/office/drawing/2014/main" id="{00000000-0008-0000-1000-000054030000}"/>
            </a:ext>
          </a:extLst>
        </xdr:cNvPr>
        <xdr:cNvSpPr txBox="1"/>
      </xdr:nvSpPr>
      <xdr:spPr>
        <a:xfrm>
          <a:off x="18180050" y="18180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8255</xdr:rowOff>
    </xdr:from>
    <xdr:ext cx="469900" cy="257175"/>
    <xdr:sp macro="" textlink="">
      <xdr:nvSpPr>
        <xdr:cNvPr id="853" name="n_3aveValue【庁舎】&#10;一人当たり面積">
          <a:extLst>
            <a:ext uri="{FF2B5EF4-FFF2-40B4-BE49-F238E27FC236}">
              <a16:creationId xmlns:a16="http://schemas.microsoft.com/office/drawing/2014/main" id="{00000000-0008-0000-1000-000055030000}"/>
            </a:ext>
          </a:extLst>
        </xdr:cNvPr>
        <xdr:cNvSpPr txBox="1"/>
      </xdr:nvSpPr>
      <xdr:spPr>
        <a:xfrm>
          <a:off x="17386300" y="181819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142240</xdr:rowOff>
    </xdr:from>
    <xdr:ext cx="469900" cy="259080"/>
    <xdr:sp macro="" textlink="">
      <xdr:nvSpPr>
        <xdr:cNvPr id="854" name="n_4aveValue【庁舎】&#10;一人当たり面積">
          <a:extLst>
            <a:ext uri="{FF2B5EF4-FFF2-40B4-BE49-F238E27FC236}">
              <a16:creationId xmlns:a16="http://schemas.microsoft.com/office/drawing/2014/main" id="{00000000-0008-0000-1000-000056030000}"/>
            </a:ext>
          </a:extLst>
        </xdr:cNvPr>
        <xdr:cNvSpPr txBox="1"/>
      </xdr:nvSpPr>
      <xdr:spPr>
        <a:xfrm>
          <a:off x="16592550" y="1814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155575</xdr:rowOff>
    </xdr:from>
    <xdr:ext cx="469900" cy="257175"/>
    <xdr:sp macro="" textlink="">
      <xdr:nvSpPr>
        <xdr:cNvPr id="855" name="n_1mainValue【庁舎】&#10;一人当たり面積">
          <a:extLst>
            <a:ext uri="{FF2B5EF4-FFF2-40B4-BE49-F238E27FC236}">
              <a16:creationId xmlns:a16="http://schemas.microsoft.com/office/drawing/2014/main" id="{00000000-0008-0000-1000-000057030000}"/>
            </a:ext>
          </a:extLst>
        </xdr:cNvPr>
        <xdr:cNvSpPr txBox="1"/>
      </xdr:nvSpPr>
      <xdr:spPr>
        <a:xfrm>
          <a:off x="18980150" y="17814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160020</xdr:rowOff>
    </xdr:from>
    <xdr:ext cx="469900" cy="259080"/>
    <xdr:sp macro="" textlink="">
      <xdr:nvSpPr>
        <xdr:cNvPr id="856" name="n_2mainValue【庁舎】&#10;一人当たり面積">
          <a:extLst>
            <a:ext uri="{FF2B5EF4-FFF2-40B4-BE49-F238E27FC236}">
              <a16:creationId xmlns:a16="http://schemas.microsoft.com/office/drawing/2014/main" id="{00000000-0008-0000-1000-000058030000}"/>
            </a:ext>
          </a:extLst>
        </xdr:cNvPr>
        <xdr:cNvSpPr txBox="1"/>
      </xdr:nvSpPr>
      <xdr:spPr>
        <a:xfrm>
          <a:off x="18180050" y="17819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162560</xdr:rowOff>
    </xdr:from>
    <xdr:ext cx="469900" cy="259080"/>
    <xdr:sp macro="" textlink="">
      <xdr:nvSpPr>
        <xdr:cNvPr id="857" name="n_3mainValue【庁舎】&#10;一人当たり面積">
          <a:extLst>
            <a:ext uri="{FF2B5EF4-FFF2-40B4-BE49-F238E27FC236}">
              <a16:creationId xmlns:a16="http://schemas.microsoft.com/office/drawing/2014/main" id="{00000000-0008-0000-1000-000059030000}"/>
            </a:ext>
          </a:extLst>
        </xdr:cNvPr>
        <xdr:cNvSpPr txBox="1"/>
      </xdr:nvSpPr>
      <xdr:spPr>
        <a:xfrm>
          <a:off x="1738630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166370</xdr:rowOff>
    </xdr:from>
    <xdr:ext cx="469900" cy="257175"/>
    <xdr:sp macro="" textlink="">
      <xdr:nvSpPr>
        <xdr:cNvPr id="858" name="n_4mainValue【庁舎】&#10;一人当たり面積">
          <a:extLst>
            <a:ext uri="{FF2B5EF4-FFF2-40B4-BE49-F238E27FC236}">
              <a16:creationId xmlns:a16="http://schemas.microsoft.com/office/drawing/2014/main" id="{00000000-0008-0000-1000-00005A030000}"/>
            </a:ext>
          </a:extLst>
        </xdr:cNvPr>
        <xdr:cNvSpPr txBox="1"/>
      </xdr:nvSpPr>
      <xdr:spPr>
        <a:xfrm>
          <a:off x="16592550" y="17825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1000-00005B03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1000-00005C03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1000-00005D03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平成２６年度に新庁舎を建設したことにより、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庁舎の数値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が類似団体内平均値を大きく下回っている。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は、一般廃棄物処理施設の一人当たり有形固定資産額が類似団体内平均値を大きく上回っている。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それぞれの施設の状況や規模などを的確に把握し、計画的な資産管理に努める。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32,329
31,777
872.43
24,824,056
23,920,223
842,134
10,315,507
13,409,299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40.4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9355"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3225"/>
          <a:ext cx="88093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7180" cy="2463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71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6910" cy="24257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9795"/>
          <a:ext cx="575691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3630"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3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9475"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6365"/>
          <a:ext cx="5959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4510" cy="25209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5285"/>
          <a:ext cx="814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82880" cy="2438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2935"/>
          <a:ext cx="1828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7460"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674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1475"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147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財政力指数は、近年は横ばいで推移している。人口減少等による地方税の減収などから、今後も財政力指数は低調に推移すると見られる。</a:t>
          </a:r>
          <a:endParaRPr lang="ja-JP" altLang="ja-JP" sz="1400">
            <a:effectLst/>
          </a:endParaRPr>
        </a:p>
        <a:p>
          <a:r>
            <a:rPr kumimoji="1" lang="ja-JP" altLang="ja-JP" sz="1100" b="0" i="0" baseline="0">
              <a:solidFill>
                <a:schemeClr val="dk1"/>
              </a:solidFill>
              <a:effectLst/>
              <a:latin typeface="+mn-lt"/>
              <a:ea typeface="+mn-ea"/>
              <a:cs typeface="+mn-cs"/>
            </a:rPr>
            <a:t>　自主財源を安定的に確保するため、適正な課税に基づく市税の収納強化に取り組むとともに、人口減少対策及び企業誘致をはじめ地域産業の振興に取り組む。</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209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4257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342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4447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03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457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793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273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2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209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1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136525</xdr:rowOff>
    </xdr:from>
    <xdr:to>
      <xdr:col>23</xdr:col>
      <xdr:colOff>133350</xdr:colOff>
      <xdr:row>44</xdr:row>
      <xdr:rowOff>161925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471035" y="600392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133985</xdr:rowOff>
    </xdr:from>
    <xdr:ext cx="762000" cy="25336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38980" y="75101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161925</xdr:rowOff>
    </xdr:from>
    <xdr:to>
      <xdr:col>24</xdr:col>
      <xdr:colOff>12700</xdr:colOff>
      <xdr:row>44</xdr:row>
      <xdr:rowOff>161925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75380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53340</xdr:rowOff>
    </xdr:from>
    <xdr:ext cx="762000" cy="24257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38980" y="575310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136525</xdr:rowOff>
    </xdr:from>
    <xdr:to>
      <xdr:col>24</xdr:col>
      <xdr:colOff>12700</xdr:colOff>
      <xdr:row>35</xdr:row>
      <xdr:rowOff>136525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60039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142875</xdr:rowOff>
    </xdr:from>
    <xdr:to>
      <xdr:col>23</xdr:col>
      <xdr:colOff>133350</xdr:colOff>
      <xdr:row>42</xdr:row>
      <xdr:rowOff>162560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716655" y="7183755"/>
          <a:ext cx="754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149860</xdr:rowOff>
    </xdr:from>
    <xdr:ext cx="762000" cy="25336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38980" y="668782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133350</xdr:rowOff>
    </xdr:from>
    <xdr:to>
      <xdr:col>23</xdr:col>
      <xdr:colOff>184150</xdr:colOff>
      <xdr:row>41</xdr:row>
      <xdr:rowOff>64770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20235" y="6838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142875</xdr:rowOff>
    </xdr:from>
    <xdr:to>
      <xdr:col>19</xdr:col>
      <xdr:colOff>133350</xdr:colOff>
      <xdr:row>42</xdr:row>
      <xdr:rowOff>162560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11475" y="7183755"/>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133350</xdr:rowOff>
    </xdr:from>
    <xdr:to>
      <xdr:col>19</xdr:col>
      <xdr:colOff>184150</xdr:colOff>
      <xdr:row>41</xdr:row>
      <xdr:rowOff>64770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665855" y="6838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74930</xdr:rowOff>
    </xdr:from>
    <xdr:ext cx="736600" cy="24384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377565" y="6612890"/>
          <a:ext cx="7366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142875</xdr:rowOff>
    </xdr:from>
    <xdr:to>
      <xdr:col>15</xdr:col>
      <xdr:colOff>82550</xdr:colOff>
      <xdr:row>42</xdr:row>
      <xdr:rowOff>162560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06295" y="7183755"/>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113665</xdr:rowOff>
    </xdr:from>
    <xdr:to>
      <xdr:col>15</xdr:col>
      <xdr:colOff>133350</xdr:colOff>
      <xdr:row>41</xdr:row>
      <xdr:rowOff>45085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60675" y="6819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55245</xdr:rowOff>
    </xdr:from>
    <xdr:ext cx="760095" cy="25273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72385" y="659320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42</xdr:row>
      <xdr:rowOff>162560</xdr:rowOff>
    </xdr:from>
    <xdr:to>
      <xdr:col>11</xdr:col>
      <xdr:colOff>31750</xdr:colOff>
      <xdr:row>42</xdr:row>
      <xdr:rowOff>162560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20165" y="720344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40</xdr:row>
      <xdr:rowOff>113665</xdr:rowOff>
    </xdr:from>
    <xdr:to>
      <xdr:col>11</xdr:col>
      <xdr:colOff>82550</xdr:colOff>
      <xdr:row>41</xdr:row>
      <xdr:rowOff>45085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74545" y="68192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55245</xdr:rowOff>
    </xdr:from>
    <xdr:ext cx="762000" cy="25273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67205" y="6593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133350</xdr:rowOff>
    </xdr:from>
    <xdr:to>
      <xdr:col>7</xdr:col>
      <xdr:colOff>31750</xdr:colOff>
      <xdr:row>41</xdr:row>
      <xdr:rowOff>64770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71270" y="683895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74930</xdr:rowOff>
    </xdr:from>
    <xdr:ext cx="760095" cy="24384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62025" y="6612890"/>
          <a:ext cx="76009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209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27609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209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2171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60095" cy="25209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16530" y="800735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209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1135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209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2712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93345</xdr:rowOff>
    </xdr:from>
    <xdr:to>
      <xdr:col>23</xdr:col>
      <xdr:colOff>184150</xdr:colOff>
      <xdr:row>43</xdr:row>
      <xdr:rowOff>24765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20235" y="7134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66040</xdr:rowOff>
    </xdr:from>
    <xdr:ext cx="762000" cy="25209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38980" y="7106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113030</xdr:rowOff>
    </xdr:from>
    <xdr:to>
      <xdr:col>19</xdr:col>
      <xdr:colOff>184150</xdr:colOff>
      <xdr:row>43</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665855" y="7153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29845</xdr:rowOff>
    </xdr:from>
    <xdr:ext cx="736600" cy="24384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377565" y="7238365"/>
          <a:ext cx="7366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93345</xdr:rowOff>
    </xdr:from>
    <xdr:to>
      <xdr:col>15</xdr:col>
      <xdr:colOff>133350</xdr:colOff>
      <xdr:row>43</xdr:row>
      <xdr:rowOff>24765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60675" y="7134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0095" cy="25209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72385" y="721868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42</xdr:row>
      <xdr:rowOff>113030</xdr:rowOff>
    </xdr:from>
    <xdr:to>
      <xdr:col>11</xdr:col>
      <xdr:colOff>82550</xdr:colOff>
      <xdr:row>43</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74545" y="71539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29845</xdr:rowOff>
    </xdr:from>
    <xdr:ext cx="762000" cy="24384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67205" y="723836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113030</xdr:rowOff>
    </xdr:from>
    <xdr:to>
      <xdr:col>7</xdr:col>
      <xdr:colOff>31750</xdr:colOff>
      <xdr:row>43</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71270" y="715391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29845</xdr:rowOff>
    </xdr:from>
    <xdr:ext cx="760095" cy="24384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62025" y="7238365"/>
          <a:ext cx="76009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5735" cy="29781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25905" y="8983980"/>
          <a:ext cx="143573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1475" cy="3454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45130" y="8959215"/>
          <a:ext cx="164147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経常一般財源等</a:t>
          </a:r>
          <a:r>
            <a:rPr kumimoji="1" lang="ja-JP" altLang="en-US" sz="1100">
              <a:solidFill>
                <a:sysClr val="windowText" lastClr="000000"/>
              </a:solidFill>
              <a:effectLst/>
              <a:latin typeface="+mn-lt"/>
              <a:ea typeface="+mn-ea"/>
              <a:cs typeface="+mn-cs"/>
            </a:rPr>
            <a:t>総額</a:t>
          </a:r>
          <a:r>
            <a:rPr kumimoji="1" lang="ja-JP" altLang="ja-JP" sz="1100">
              <a:solidFill>
                <a:sysClr val="windowText" lastClr="000000"/>
              </a:solidFill>
              <a:effectLst/>
              <a:latin typeface="+mn-lt"/>
              <a:ea typeface="+mn-ea"/>
              <a:cs typeface="+mn-cs"/>
            </a:rPr>
            <a:t>は、普通交付税が74,136千円の減、地方特例交付金が37,627千円の減となったものの、地方消費税交付金が130,297千円の増となり、全体では43,734千円</a:t>
          </a:r>
          <a:r>
            <a:rPr kumimoji="1" lang="ja-JP" altLang="en-US" sz="1100">
              <a:solidFill>
                <a:sysClr val="windowText" lastClr="000000"/>
              </a:solidFill>
              <a:effectLst/>
              <a:latin typeface="+mn-lt"/>
              <a:ea typeface="+mn-ea"/>
              <a:cs typeface="+mn-cs"/>
            </a:rPr>
            <a:t>の増</a:t>
          </a:r>
          <a:r>
            <a:rPr kumimoji="1" lang="ja-JP" altLang="ja-JP" sz="1100">
              <a:solidFill>
                <a:sysClr val="windowText" lastClr="000000"/>
              </a:solidFill>
              <a:effectLst/>
              <a:latin typeface="+mn-lt"/>
              <a:ea typeface="+mn-ea"/>
              <a:cs typeface="+mn-cs"/>
            </a:rPr>
            <a:t>となった。臨時財政対策債は、30,500千円</a:t>
          </a:r>
          <a:r>
            <a:rPr kumimoji="1" lang="ja-JP" altLang="en-US" sz="1100">
              <a:solidFill>
                <a:sysClr val="windowText" lastClr="000000"/>
              </a:solidFill>
              <a:effectLst/>
              <a:latin typeface="+mn-lt"/>
              <a:ea typeface="+mn-ea"/>
              <a:cs typeface="+mn-cs"/>
            </a:rPr>
            <a:t>の減であった</a:t>
          </a:r>
          <a:r>
            <a:rPr kumimoji="1" lang="ja-JP" altLang="ja-JP" sz="1100">
              <a:solidFill>
                <a:sysClr val="windowText" lastClr="000000"/>
              </a:solidFill>
              <a:effectLst/>
              <a:latin typeface="+mn-lt"/>
              <a:ea typeface="+mn-ea"/>
              <a:cs typeface="+mn-cs"/>
            </a:rPr>
            <a:t>。</a:t>
          </a:r>
          <a:endParaRPr kumimoji="1" lang="ja-JP" altLang="en-US" sz="1300">
            <a:solidFill>
              <a:srgbClr val="FF0000"/>
            </a:solidFill>
            <a:latin typeface="ＭＳ Ｐゴシック"/>
            <a:ea typeface="ＭＳ Ｐゴシック"/>
          </a:endParaRPr>
        </a:p>
        <a:p>
          <a:r>
            <a:rPr kumimoji="1" lang="ja-JP" altLang="ja-JP" sz="1100">
              <a:solidFill>
                <a:sysClr val="windowText" lastClr="000000"/>
              </a:solidFill>
              <a:effectLst/>
              <a:latin typeface="+mn-lt"/>
              <a:ea typeface="+mn-ea"/>
              <a:cs typeface="+mn-cs"/>
            </a:rPr>
            <a:t>　経常経費充当一般財源等は、補助費等が440,494千円の増となったものの、</a:t>
          </a:r>
          <a:r>
            <a:rPr kumimoji="1" lang="ja-JP" altLang="en-US" sz="1100">
              <a:solidFill>
                <a:sysClr val="windowText" lastClr="000000"/>
              </a:solidFill>
              <a:effectLst/>
              <a:latin typeface="+mn-lt"/>
              <a:ea typeface="+mn-ea"/>
              <a:cs typeface="+mn-cs"/>
            </a:rPr>
            <a:t>繰出金が366,345千円の減、物件費が89,405千円の減となり、</a:t>
          </a:r>
          <a:r>
            <a:rPr kumimoji="1" lang="ja-JP" altLang="ja-JP" sz="1100">
              <a:solidFill>
                <a:sysClr val="windowText" lastClr="000000"/>
              </a:solidFill>
              <a:effectLst/>
              <a:latin typeface="+mn-lt"/>
              <a:ea typeface="+mn-ea"/>
              <a:cs typeface="+mn-cs"/>
            </a:rPr>
            <a:t>全体では57,682千円</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となった。この結果、前年度比で</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し、97.9％となった。</a:t>
          </a:r>
          <a:endParaRPr kumimoji="1" lang="ja-JP" altLang="en-US" sz="1300">
            <a:solidFill>
              <a:srgbClr val="FF0000"/>
            </a:solidFill>
            <a:latin typeface="ＭＳ Ｐゴシック"/>
            <a:ea typeface="ＭＳ Ｐゴシック"/>
          </a:endParaRPr>
        </a:p>
        <a:p>
          <a:r>
            <a:rPr kumimoji="1" lang="ja-JP" altLang="ja-JP" sz="1100">
              <a:solidFill>
                <a:sysClr val="windowText" lastClr="000000"/>
              </a:solidFill>
              <a:effectLst/>
              <a:latin typeface="+mn-lt"/>
              <a:ea typeface="+mn-ea"/>
              <a:cs typeface="+mn-cs"/>
            </a:rPr>
            <a:t>　今後も大野市行政改革推進プラン2021に基づき経常経費の削減に努める。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511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573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80645</xdr:rowOff>
    </xdr:from>
    <xdr:to>
      <xdr:col>27</xdr:col>
      <xdr:colOff>184150</xdr:colOff>
      <xdr:row>66</xdr:row>
      <xdr:rowOff>80645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1448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109220</xdr:rowOff>
    </xdr:from>
    <xdr:ext cx="762000" cy="24257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0582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74295</xdr:rowOff>
    </xdr:from>
    <xdr:to>
      <xdr:col>27</xdr:col>
      <xdr:colOff>184150</xdr:colOff>
      <xdr:row>59</xdr:row>
      <xdr:rowOff>74295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996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103505</xdr:rowOff>
    </xdr:from>
    <xdr:ext cx="762000" cy="25209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266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209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2367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62230</xdr:rowOff>
    </xdr:from>
    <xdr:to>
      <xdr:col>23</xdr:col>
      <xdr:colOff>133350</xdr:colOff>
      <xdr:row>66</xdr:row>
      <xdr:rowOff>145415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471035" y="9952990"/>
          <a:ext cx="0" cy="1256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118110</xdr:rowOff>
    </xdr:from>
    <xdr:ext cx="762000" cy="2457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4538980" y="111823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145415</xdr:rowOff>
    </xdr:from>
    <xdr:to>
      <xdr:col>24</xdr:col>
      <xdr:colOff>12700</xdr:colOff>
      <xdr:row>66</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382135" y="112096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147320</xdr:rowOff>
    </xdr:from>
    <xdr:ext cx="762000" cy="25209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4538980" y="9702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62230</xdr:rowOff>
    </xdr:from>
    <xdr:to>
      <xdr:col>24</xdr:col>
      <xdr:colOff>12700</xdr:colOff>
      <xdr:row>59</xdr:row>
      <xdr:rowOff>62230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382135" y="99529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125095</xdr:rowOff>
    </xdr:from>
    <xdr:to>
      <xdr:col>23</xdr:col>
      <xdr:colOff>133350</xdr:colOff>
      <xdr:row>65</xdr:row>
      <xdr:rowOff>165735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716655" y="11021695"/>
          <a:ext cx="7543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37465</xdr:rowOff>
    </xdr:from>
    <xdr:ext cx="762000" cy="25336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4538980" y="1043114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20320</xdr:rowOff>
    </xdr:from>
    <xdr:to>
      <xdr:col>23</xdr:col>
      <xdr:colOff>184150</xdr:colOff>
      <xdr:row>63</xdr:row>
      <xdr:rowOff>119380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420235" y="10581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165735</xdr:rowOff>
    </xdr:from>
    <xdr:to>
      <xdr:col>19</xdr:col>
      <xdr:colOff>133350</xdr:colOff>
      <xdr:row>66</xdr:row>
      <xdr:rowOff>4445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911475" y="11062335"/>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85725</xdr:rowOff>
    </xdr:from>
    <xdr:to>
      <xdr:col>19</xdr:col>
      <xdr:colOff>184150</xdr:colOff>
      <xdr:row>64</xdr:row>
      <xdr:rowOff>17145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665855" y="106470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27305</xdr:rowOff>
    </xdr:from>
    <xdr:ext cx="736600" cy="25336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377565" y="104209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4445</xdr:rowOff>
    </xdr:from>
    <xdr:to>
      <xdr:col>15</xdr:col>
      <xdr:colOff>82550</xdr:colOff>
      <xdr:row>66</xdr:row>
      <xdr:rowOff>16510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106295" y="11068685"/>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44450</xdr:rowOff>
    </xdr:from>
    <xdr:to>
      <xdr:col>15</xdr:col>
      <xdr:colOff>133350</xdr:colOff>
      <xdr:row>63</xdr:row>
      <xdr:rowOff>144145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860675" y="106057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153670</xdr:rowOff>
    </xdr:from>
    <xdr:ext cx="760095" cy="24320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572385" y="10379710"/>
          <a:ext cx="7600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66</xdr:row>
      <xdr:rowOff>10160</xdr:rowOff>
    </xdr:from>
    <xdr:to>
      <xdr:col>11</xdr:col>
      <xdr:colOff>31750</xdr:colOff>
      <xdr:row>66</xdr:row>
      <xdr:rowOff>16510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320165" y="11074400"/>
          <a:ext cx="7861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63</xdr:row>
      <xdr:rowOff>50800</xdr:rowOff>
    </xdr:from>
    <xdr:to>
      <xdr:col>11</xdr:col>
      <xdr:colOff>82550</xdr:colOff>
      <xdr:row>63</xdr:row>
      <xdr:rowOff>149860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074545" y="106121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160020</xdr:rowOff>
    </xdr:from>
    <xdr:ext cx="762000" cy="25209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767205" y="10386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165100</xdr:rowOff>
    </xdr:from>
    <xdr:to>
      <xdr:col>7</xdr:col>
      <xdr:colOff>31750</xdr:colOff>
      <xdr:row>63</xdr:row>
      <xdr:rowOff>96520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271270" y="1055878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106680</xdr:rowOff>
    </xdr:from>
    <xdr:ext cx="760095" cy="24511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962025" y="10332720"/>
          <a:ext cx="7600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257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27609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257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52171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0095" cy="24257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716530" y="11732260"/>
          <a:ext cx="76009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257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1135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257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127125"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65</xdr:row>
      <xdr:rowOff>74930</xdr:rowOff>
    </xdr:from>
    <xdr:to>
      <xdr:col>23</xdr:col>
      <xdr:colOff>184150</xdr:colOff>
      <xdr:row>66</xdr:row>
      <xdr:rowOff>6350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420235" y="10971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48260</xdr:rowOff>
    </xdr:from>
    <xdr:ext cx="762000" cy="25209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4538980" y="10944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116205</xdr:rowOff>
    </xdr:from>
    <xdr:to>
      <xdr:col>19</xdr:col>
      <xdr:colOff>184150</xdr:colOff>
      <xdr:row>66</xdr:row>
      <xdr:rowOff>48260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665855" y="11012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33020</xdr:rowOff>
    </xdr:from>
    <xdr:ext cx="736600" cy="25146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377565" y="110972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122555</xdr:rowOff>
    </xdr:from>
    <xdr:to>
      <xdr:col>15</xdr:col>
      <xdr:colOff>133350</xdr:colOff>
      <xdr:row>66</xdr:row>
      <xdr:rowOff>53975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860675" y="110191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39370</xdr:rowOff>
    </xdr:from>
    <xdr:ext cx="760095" cy="2457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572385" y="11103610"/>
          <a:ext cx="7600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65</xdr:row>
      <xdr:rowOff>133985</xdr:rowOff>
    </xdr:from>
    <xdr:to>
      <xdr:col>11</xdr:col>
      <xdr:colOff>82550</xdr:colOff>
      <xdr:row>66</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074545" y="110305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50800</xdr:rowOff>
    </xdr:from>
    <xdr:ext cx="762000" cy="24511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767205" y="1111504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128270</xdr:rowOff>
    </xdr:from>
    <xdr:to>
      <xdr:col>7</xdr:col>
      <xdr:colOff>31750</xdr:colOff>
      <xdr:row>66</xdr:row>
      <xdr:rowOff>59690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271270" y="1102487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44450</xdr:rowOff>
    </xdr:from>
    <xdr:ext cx="760095" cy="25336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025" y="1110869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38300" cy="35115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50945" y="12684760"/>
          <a:ext cx="163830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[212,723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類似団体平均に比べ高くなっているのは、市村合併により一部事務組合（消防組合）の職員が加算されたことが主な要因である。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令和２年度は、会計年度任用職員制度の導入等により人件費が50,596千円の増、令和3年1月7日からの大雪に伴う除雪経費の増により維持補修費が714,301千円の増となった。</a:t>
          </a:r>
          <a:r>
            <a:rPr kumimoji="1" lang="ja-JP" altLang="ja-JP" sz="1100" b="0" i="0" baseline="0">
              <a:solidFill>
                <a:sysClr val="windowText" lastClr="000000"/>
              </a:solidFill>
              <a:effectLst/>
              <a:latin typeface="+mn-lt"/>
              <a:ea typeface="+mn-ea"/>
              <a:cs typeface="+mn-cs"/>
            </a:rPr>
            <a:t>この結果、人口１人当たり人件費・物件費等決算額が31,158円増となった。今後も</a:t>
          </a:r>
          <a:r>
            <a:rPr kumimoji="1" lang="ja-JP" altLang="ja-JP" sz="1100">
              <a:solidFill>
                <a:sysClr val="windowText" lastClr="000000"/>
              </a:solidFill>
              <a:effectLst/>
              <a:latin typeface="+mn-lt"/>
              <a:ea typeface="+mn-ea"/>
              <a:cs typeface="+mn-cs"/>
            </a:rPr>
            <a:t>大野市行政改革推進プラン2021に基づき人件費・物件費等の削減に努める。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77</xdr:row>
      <xdr:rowOff>5715</xdr:rowOff>
    </xdr:from>
    <xdr:ext cx="349885" cy="21272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61035" y="1291399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209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4447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2758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463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53451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140970</xdr:rowOff>
    </xdr:from>
    <xdr:to>
      <xdr:col>27</xdr:col>
      <xdr:colOff>184150</xdr:colOff>
      <xdr:row>82</xdr:row>
      <xdr:rowOff>140970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336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111125</xdr:rowOff>
    </xdr:from>
    <xdr:ext cx="762000" cy="25273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4257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296162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134620</xdr:rowOff>
    </xdr:from>
    <xdr:to>
      <xdr:col>23</xdr:col>
      <xdr:colOff>133350</xdr:colOff>
      <xdr:row>88</xdr:row>
      <xdr:rowOff>156845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471035" y="13545820"/>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129540</xdr:rowOff>
    </xdr:from>
    <xdr:ext cx="762000" cy="24447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38980" y="148818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156845</xdr:rowOff>
    </xdr:from>
    <xdr:to>
      <xdr:col>24</xdr:col>
      <xdr:colOff>12700</xdr:colOff>
      <xdr:row>88</xdr:row>
      <xdr:rowOff>156845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382135" y="149091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51435</xdr:rowOff>
    </xdr:from>
    <xdr:ext cx="762000" cy="24447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38980" y="132949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134620</xdr:rowOff>
    </xdr:from>
    <xdr:to>
      <xdr:col>24</xdr:col>
      <xdr:colOff>12700</xdr:colOff>
      <xdr:row>80</xdr:row>
      <xdr:rowOff>134620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382135" y="135458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53340</xdr:rowOff>
    </xdr:from>
    <xdr:to>
      <xdr:col>23</xdr:col>
      <xdr:colOff>133350</xdr:colOff>
      <xdr:row>85</xdr:row>
      <xdr:rowOff>130810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16655" y="14135100"/>
          <a:ext cx="75438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27305</xdr:rowOff>
    </xdr:from>
    <xdr:ext cx="762000" cy="25336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38980" y="1377378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109855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20235" y="13924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47625</xdr:rowOff>
    </xdr:from>
    <xdr:to>
      <xdr:col>19</xdr:col>
      <xdr:colOff>133350</xdr:colOff>
      <xdr:row>84</xdr:row>
      <xdr:rowOff>53340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11475" y="14129385"/>
          <a:ext cx="8051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48260</xdr:rowOff>
    </xdr:from>
    <xdr:to>
      <xdr:col>19</xdr:col>
      <xdr:colOff>184150</xdr:colOff>
      <xdr:row>82</xdr:row>
      <xdr:rowOff>147320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665855" y="13794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156845</xdr:rowOff>
    </xdr:from>
    <xdr:ext cx="736600" cy="25336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377565" y="135680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47625</xdr:rowOff>
    </xdr:from>
    <xdr:to>
      <xdr:col>15</xdr:col>
      <xdr:colOff>82550</xdr:colOff>
      <xdr:row>85</xdr:row>
      <xdr:rowOff>45085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106295" y="14129385"/>
          <a:ext cx="80518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6350</xdr:rowOff>
    </xdr:from>
    <xdr:to>
      <xdr:col>15</xdr:col>
      <xdr:colOff>133350</xdr:colOff>
      <xdr:row>82</xdr:row>
      <xdr:rowOff>106680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60675" y="137528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116205</xdr:rowOff>
    </xdr:from>
    <xdr:ext cx="760095" cy="25336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72385" y="1352740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84</xdr:row>
      <xdr:rowOff>29210</xdr:rowOff>
    </xdr:from>
    <xdr:to>
      <xdr:col>11</xdr:col>
      <xdr:colOff>31750</xdr:colOff>
      <xdr:row>85</xdr:row>
      <xdr:rowOff>45085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20165" y="14110970"/>
          <a:ext cx="78613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82</xdr:row>
      <xdr:rowOff>27305</xdr:rowOff>
    </xdr:from>
    <xdr:to>
      <xdr:col>11</xdr:col>
      <xdr:colOff>82550</xdr:colOff>
      <xdr:row>82</xdr:row>
      <xdr:rowOff>127000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74545" y="137737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136525</xdr:rowOff>
    </xdr:from>
    <xdr:ext cx="762000" cy="25336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67205" y="13547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166370</xdr:rowOff>
    </xdr:from>
    <xdr:to>
      <xdr:col>7</xdr:col>
      <xdr:colOff>31750</xdr:colOff>
      <xdr:row>82</xdr:row>
      <xdr:rowOff>97790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71270" y="137452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107950</xdr:rowOff>
    </xdr:from>
    <xdr:ext cx="760095" cy="24384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62025" y="13519150"/>
          <a:ext cx="76009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209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27609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209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2171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60095" cy="25209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16530" y="1545780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209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1135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209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2712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85</xdr:row>
      <xdr:rowOff>81280</xdr:rowOff>
    </xdr:from>
    <xdr:to>
      <xdr:col>23</xdr:col>
      <xdr:colOff>184150</xdr:colOff>
      <xdr:row>86</xdr:row>
      <xdr:rowOff>13335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20235" y="143306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53975</xdr:rowOff>
    </xdr:from>
    <xdr:ext cx="762000" cy="24193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38980" y="1430337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212,723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3810</xdr:rowOff>
    </xdr:from>
    <xdr:to>
      <xdr:col>19</xdr:col>
      <xdr:colOff>184150</xdr:colOff>
      <xdr:row>84</xdr:row>
      <xdr:rowOff>103505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665855" y="14085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88900</xdr:rowOff>
    </xdr:from>
    <xdr:ext cx="736600" cy="25146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377565" y="141706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181,565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165100</xdr:rowOff>
    </xdr:from>
    <xdr:to>
      <xdr:col>15</xdr:col>
      <xdr:colOff>133350</xdr:colOff>
      <xdr:row>84</xdr:row>
      <xdr:rowOff>96520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60675" y="14079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81915</xdr:rowOff>
    </xdr:from>
    <xdr:ext cx="760095" cy="25336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72385" y="141636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84</xdr:row>
      <xdr:rowOff>163195</xdr:rowOff>
    </xdr:from>
    <xdr:to>
      <xdr:col>11</xdr:col>
      <xdr:colOff>82550</xdr:colOff>
      <xdr:row>85</xdr:row>
      <xdr:rowOff>95250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74545" y="142449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80010</xdr:rowOff>
    </xdr:from>
    <xdr:ext cx="762000" cy="25336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67205" y="143294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201,845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147320</xdr:rowOff>
    </xdr:from>
    <xdr:to>
      <xdr:col>7</xdr:col>
      <xdr:colOff>31750</xdr:colOff>
      <xdr:row>84</xdr:row>
      <xdr:rowOff>78740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71270" y="1406144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63500</xdr:rowOff>
    </xdr:from>
    <xdr:ext cx="760095" cy="24447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62025" y="14145260"/>
          <a:ext cx="7600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178,444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8460" cy="30289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289155" y="12709525"/>
          <a:ext cx="164846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1475" cy="35115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902055" y="12684760"/>
          <a:ext cx="164147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年度は職員分布が変わったことにより</a:t>
          </a:r>
          <a:r>
            <a:rPr kumimoji="1" lang="ja-JP" altLang="ja-JP" sz="1100" b="0" i="0" baseline="0">
              <a:solidFill>
                <a:sysClr val="windowText" lastClr="000000"/>
              </a:solidFill>
              <a:effectLst/>
              <a:latin typeface="+mn-lt"/>
              <a:ea typeface="+mn-ea"/>
              <a:cs typeface="+mn-cs"/>
            </a:rPr>
            <a:t>、1</a:t>
          </a:r>
          <a:r>
            <a:rPr kumimoji="1" lang="ja-JP" altLang="ja-JP" sz="1100" b="0" i="0" baseline="0">
              <a:solidFill>
                <a:schemeClr val="dk1"/>
              </a:solidFill>
              <a:effectLst/>
              <a:latin typeface="+mn-lt"/>
              <a:ea typeface="+mn-ea"/>
              <a:cs typeface="+mn-cs"/>
            </a:rPr>
            <a:t>.3ポイント高くなった。これまでも給与の適正化に努めてきており、類似団体平均よりも低い状況が続いている。今後も人事評価制度に基づいた昇給制度等により給与の適正化に努める。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60095" cy="25209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870565" y="1532128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147320</xdr:rowOff>
    </xdr:from>
    <xdr:to>
      <xdr:col>85</xdr:col>
      <xdr:colOff>95250</xdr:colOff>
      <xdr:row>89</xdr:row>
      <xdr:rowOff>147320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7620</xdr:rowOff>
    </xdr:from>
    <xdr:ext cx="760095" cy="24447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870565" y="14927580"/>
          <a:ext cx="7600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88900</xdr:rowOff>
    </xdr:from>
    <xdr:to>
      <xdr:col>85</xdr:col>
      <xdr:colOff>95250</xdr:colOff>
      <xdr:row>87</xdr:row>
      <xdr:rowOff>88900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117475</xdr:rowOff>
    </xdr:from>
    <xdr:ext cx="760095" cy="2463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870565" y="14534515"/>
          <a:ext cx="7600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31115</xdr:rowOff>
    </xdr:from>
    <xdr:to>
      <xdr:col>85</xdr:col>
      <xdr:colOff>95250</xdr:colOff>
      <xdr:row>85</xdr:row>
      <xdr:rowOff>31115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59690</xdr:rowOff>
    </xdr:from>
    <xdr:ext cx="760095"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414145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140970</xdr:rowOff>
    </xdr:from>
    <xdr:to>
      <xdr:col>85</xdr:col>
      <xdr:colOff>95250</xdr:colOff>
      <xdr:row>82</xdr:row>
      <xdr:rowOff>140970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0095" cy="25336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374838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82550</xdr:rowOff>
    </xdr:from>
    <xdr:to>
      <xdr:col>85</xdr:col>
      <xdr:colOff>95250</xdr:colOff>
      <xdr:row>80</xdr:row>
      <xdr:rowOff>82550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111125</xdr:rowOff>
    </xdr:from>
    <xdr:ext cx="760095" cy="25273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335468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60095" cy="24257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2961620"/>
          <a:ext cx="76009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30480</xdr:rowOff>
    </xdr:from>
    <xdr:to>
      <xdr:col>81</xdr:col>
      <xdr:colOff>44450</xdr:colOff>
      <xdr:row>88</xdr:row>
      <xdr:rowOff>39370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320645" y="13441680"/>
          <a:ext cx="0" cy="1350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0095" cy="25209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409545" y="1476438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39370</xdr:rowOff>
    </xdr:from>
    <xdr:to>
      <xdr:col>81</xdr:col>
      <xdr:colOff>133350</xdr:colOff>
      <xdr:row>88</xdr:row>
      <xdr:rowOff>39370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52700" y="147916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114935</xdr:rowOff>
    </xdr:from>
    <xdr:ext cx="760095" cy="25336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409545" y="131908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30480</xdr:rowOff>
    </xdr:from>
    <xdr:to>
      <xdr:col>81</xdr:col>
      <xdr:colOff>133350</xdr:colOff>
      <xdr:row>80</xdr:row>
      <xdr:rowOff>30480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52700" y="134416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117475</xdr:rowOff>
    </xdr:from>
    <xdr:to>
      <xdr:col>81</xdr:col>
      <xdr:colOff>44450</xdr:colOff>
      <xdr:row>83</xdr:row>
      <xdr:rowOff>130175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566265" y="14031595"/>
          <a:ext cx="7543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92710</xdr:rowOff>
    </xdr:from>
    <xdr:ext cx="760095" cy="25273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409545" y="14006830"/>
          <a:ext cx="7600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83</xdr:row>
      <xdr:rowOff>119380</xdr:rowOff>
    </xdr:from>
    <xdr:to>
      <xdr:col>81</xdr:col>
      <xdr:colOff>95250</xdr:colOff>
      <xdr:row>84</xdr:row>
      <xdr:rowOff>51435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76195" y="140335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83</xdr:row>
      <xdr:rowOff>130175</xdr:rowOff>
    </xdr:from>
    <xdr:to>
      <xdr:col>77</xdr:col>
      <xdr:colOff>44450</xdr:colOff>
      <xdr:row>83</xdr:row>
      <xdr:rowOff>143510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767435" y="14044295"/>
          <a:ext cx="7988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83</xdr:row>
      <xdr:rowOff>146685</xdr:rowOff>
    </xdr:from>
    <xdr:to>
      <xdr:col>77</xdr:col>
      <xdr:colOff>95250</xdr:colOff>
      <xdr:row>84</xdr:row>
      <xdr:rowOff>78105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521815" y="1406080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62865</xdr:rowOff>
    </xdr:from>
    <xdr:ext cx="736600" cy="24511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227175" y="1414462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143510</xdr:rowOff>
    </xdr:from>
    <xdr:to>
      <xdr:col>72</xdr:col>
      <xdr:colOff>188595</xdr:colOff>
      <xdr:row>83</xdr:row>
      <xdr:rowOff>143510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2976860" y="1405763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146685</xdr:rowOff>
    </xdr:from>
    <xdr:to>
      <xdr:col>73</xdr:col>
      <xdr:colOff>44450</xdr:colOff>
      <xdr:row>84</xdr:row>
      <xdr:rowOff>78105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731240" y="1406080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62865</xdr:rowOff>
    </xdr:from>
    <xdr:ext cx="760095" cy="24511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421995" y="14144625"/>
          <a:ext cx="7600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140970</xdr:rowOff>
    </xdr:from>
    <xdr:to>
      <xdr:col>68</xdr:col>
      <xdr:colOff>152400</xdr:colOff>
      <xdr:row>83</xdr:row>
      <xdr:rowOff>143510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171680" y="13887450"/>
          <a:ext cx="80518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188595</xdr:colOff>
      <xdr:row>84</xdr:row>
      <xdr:rowOff>104775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926060" y="1408684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89535</xdr:rowOff>
    </xdr:from>
    <xdr:ext cx="762000" cy="25209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635865" y="141712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132715</xdr:rowOff>
    </xdr:from>
    <xdr:to>
      <xdr:col>64</xdr:col>
      <xdr:colOff>152400</xdr:colOff>
      <xdr:row>84</xdr:row>
      <xdr:rowOff>64135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120880" y="14046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50165</xdr:rowOff>
    </xdr:from>
    <xdr:ext cx="762000" cy="25209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832590" y="141319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209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12570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209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37132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209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78840"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0095" cy="25209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81915" y="1545780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209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76735" y="1545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83</xdr:row>
      <xdr:rowOff>67945</xdr:rowOff>
    </xdr:from>
    <xdr:to>
      <xdr:col>81</xdr:col>
      <xdr:colOff>95250</xdr:colOff>
      <xdr:row>83</xdr:row>
      <xdr:rowOff>167005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76195" y="139820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84455</xdr:rowOff>
    </xdr:from>
    <xdr:ext cx="760095" cy="24511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409545" y="13830935"/>
          <a:ext cx="7600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83</xdr:row>
      <xdr:rowOff>80645</xdr:rowOff>
    </xdr:from>
    <xdr:to>
      <xdr:col>77</xdr:col>
      <xdr:colOff>95250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521815" y="1399476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22225</xdr:rowOff>
    </xdr:from>
    <xdr:ext cx="736600" cy="25336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227175" y="1376870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93980</xdr:rowOff>
    </xdr:from>
    <xdr:to>
      <xdr:col>73</xdr:col>
      <xdr:colOff>44450</xdr:colOff>
      <xdr:row>84</xdr:row>
      <xdr:rowOff>25400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731240" y="1400810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35560</xdr:rowOff>
    </xdr:from>
    <xdr:ext cx="760095" cy="25209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21995" y="1378204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93980</xdr:rowOff>
    </xdr:from>
    <xdr:to>
      <xdr:col>68</xdr:col>
      <xdr:colOff>188595</xdr:colOff>
      <xdr:row>84</xdr:row>
      <xdr:rowOff>25400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926060" y="1400810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82</xdr:row>
      <xdr:rowOff>35560</xdr:rowOff>
    </xdr:from>
    <xdr:ext cx="762000" cy="25209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635865" y="137820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91440</xdr:rowOff>
    </xdr:from>
    <xdr:to>
      <xdr:col>64</xdr:col>
      <xdr:colOff>152400</xdr:colOff>
      <xdr:row>83</xdr:row>
      <xdr:rowOff>22860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120880" y="138379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33020</xdr:rowOff>
    </xdr:from>
    <xdr:ext cx="762000" cy="25146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832590" y="13611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8060" cy="29781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026265" y="8983980"/>
          <a:ext cx="225806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1475" cy="3454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164945" y="8959215"/>
          <a:ext cx="164147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年の市村合併</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一部事務組合（消防組合）</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職員数</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加算され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平均を上回</a:t>
          </a:r>
          <a:r>
            <a:rPr kumimoji="1" lang="ja-JP" altLang="en-US" sz="1100" b="0" i="0" baseline="0">
              <a:solidFill>
                <a:schemeClr val="dk1"/>
              </a:solidFill>
              <a:effectLst/>
              <a:latin typeface="+mn-lt"/>
              <a:ea typeface="+mn-ea"/>
              <a:cs typeface="+mn-cs"/>
            </a:rPr>
            <a:t>って</a:t>
          </a:r>
          <a:r>
            <a:rPr kumimoji="1" lang="ja-JP" altLang="ja-JP" sz="1100" b="0" i="0" baseline="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併せて本市の地域的特性に応じた職員配置などにより</a:t>
          </a:r>
          <a:r>
            <a:rPr kumimoji="1" lang="ja-JP" altLang="en-US" sz="1100">
              <a:solidFill>
                <a:schemeClr val="dk1"/>
              </a:solidFill>
              <a:effectLst/>
              <a:latin typeface="+mn-lt"/>
              <a:ea typeface="+mn-ea"/>
              <a:cs typeface="+mn-cs"/>
            </a:rPr>
            <a:t>数値が高くなっている。引き続き</a:t>
          </a:r>
          <a:r>
            <a:rPr kumimoji="1" lang="ja-JP" altLang="en-US" sz="1100" b="0" i="0" baseline="0">
              <a:solidFill>
                <a:schemeClr val="dk1"/>
              </a:solidFill>
              <a:effectLst/>
              <a:latin typeface="+mn-lt"/>
              <a:ea typeface="+mn-ea"/>
              <a:cs typeface="+mn-cs"/>
            </a:rPr>
            <a:t>定員</a:t>
          </a:r>
          <a:r>
            <a:rPr kumimoji="1" lang="ja-JP" altLang="ja-JP" sz="1100" b="0" i="0" baseline="0">
              <a:solidFill>
                <a:schemeClr val="dk1"/>
              </a:solidFill>
              <a:effectLst/>
              <a:latin typeface="+mn-lt"/>
              <a:ea typeface="+mn-ea"/>
              <a:cs typeface="+mn-cs"/>
            </a:rPr>
            <a:t>適正化計画をもとに、定員の適正化に努める。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136525</xdr:rowOff>
    </xdr:from>
    <xdr:ext cx="347980" cy="2203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510645" y="918908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60095" cy="24511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870565" y="11595735"/>
          <a:ext cx="7600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60095" cy="25336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870565" y="1125855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60095" cy="25336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870565" y="1092136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60095" cy="25336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870565" y="105841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60095" cy="25273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024763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60095" cy="24320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9910445"/>
          <a:ext cx="7600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60095" cy="24447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9573260"/>
          <a:ext cx="7600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095" cy="25209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870565" y="923671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160020</xdr:rowOff>
    </xdr:from>
    <xdr:to>
      <xdr:col>81</xdr:col>
      <xdr:colOff>44450</xdr:colOff>
      <xdr:row>68</xdr:row>
      <xdr:rowOff>30480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320645" y="9883140"/>
          <a:ext cx="0" cy="1546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0095" cy="25336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409545" y="1140269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30480</xdr:rowOff>
    </xdr:from>
    <xdr:to>
      <xdr:col>81</xdr:col>
      <xdr:colOff>133350</xdr:colOff>
      <xdr:row>68</xdr:row>
      <xdr:rowOff>30480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52700" y="114300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76200</xdr:rowOff>
    </xdr:from>
    <xdr:ext cx="760095" cy="24257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409545" y="9631680"/>
          <a:ext cx="76009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160020</xdr:rowOff>
    </xdr:from>
    <xdr:to>
      <xdr:col>81</xdr:col>
      <xdr:colOff>133350</xdr:colOff>
      <xdr:row>58</xdr:row>
      <xdr:rowOff>160020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52700" y="98831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13335</xdr:rowOff>
    </xdr:from>
    <xdr:to>
      <xdr:col>81</xdr:col>
      <xdr:colOff>44450</xdr:colOff>
      <xdr:row>64</xdr:row>
      <xdr:rowOff>24765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566265" y="10742295"/>
          <a:ext cx="754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47625</xdr:rowOff>
    </xdr:from>
    <xdr:ext cx="760095" cy="25209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409545" y="10273665"/>
          <a:ext cx="76009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31115</xdr:rowOff>
    </xdr:from>
    <xdr:to>
      <xdr:col>81</xdr:col>
      <xdr:colOff>95250</xdr:colOff>
      <xdr:row>62</xdr:row>
      <xdr:rowOff>130175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76195" y="104247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64</xdr:row>
      <xdr:rowOff>3175</xdr:rowOff>
    </xdr:from>
    <xdr:to>
      <xdr:col>77</xdr:col>
      <xdr:colOff>44450</xdr:colOff>
      <xdr:row>64</xdr:row>
      <xdr:rowOff>24765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767435" y="10732135"/>
          <a:ext cx="79883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161925</xdr:rowOff>
    </xdr:from>
    <xdr:to>
      <xdr:col>77</xdr:col>
      <xdr:colOff>95250</xdr:colOff>
      <xdr:row>62</xdr:row>
      <xdr:rowOff>93345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521815" y="103879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103505</xdr:rowOff>
    </xdr:from>
    <xdr:ext cx="736600" cy="25209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227175" y="101619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3175</xdr:rowOff>
    </xdr:from>
    <xdr:to>
      <xdr:col>72</xdr:col>
      <xdr:colOff>188595</xdr:colOff>
      <xdr:row>64</xdr:row>
      <xdr:rowOff>55245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2976860" y="10732135"/>
          <a:ext cx="7905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124460</xdr:rowOff>
    </xdr:from>
    <xdr:to>
      <xdr:col>73</xdr:col>
      <xdr:colOff>44450</xdr:colOff>
      <xdr:row>62</xdr:row>
      <xdr:rowOff>55880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731240" y="1035050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66040</xdr:rowOff>
    </xdr:from>
    <xdr:ext cx="760095" cy="25209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421995" y="1012444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50800</xdr:rowOff>
    </xdr:from>
    <xdr:to>
      <xdr:col>68</xdr:col>
      <xdr:colOff>152400</xdr:colOff>
      <xdr:row>64</xdr:row>
      <xdr:rowOff>55245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171680" y="10779760"/>
          <a:ext cx="8051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116205</xdr:rowOff>
    </xdr:from>
    <xdr:to>
      <xdr:col>68</xdr:col>
      <xdr:colOff>188595</xdr:colOff>
      <xdr:row>62</xdr:row>
      <xdr:rowOff>48260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2926060" y="1034224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60</xdr:row>
      <xdr:rowOff>57785</xdr:rowOff>
    </xdr:from>
    <xdr:ext cx="762000" cy="25336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635865" y="101161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116205</xdr:rowOff>
    </xdr:from>
    <xdr:to>
      <xdr:col>64</xdr:col>
      <xdr:colOff>152400</xdr:colOff>
      <xdr:row>62</xdr:row>
      <xdr:rowOff>48260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120880" y="103422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57785</xdr:rowOff>
    </xdr:from>
    <xdr:ext cx="762000" cy="2533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832590" y="101161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257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12570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257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37132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257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578840"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0095" cy="24257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81915" y="11732260"/>
          <a:ext cx="76009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257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976735" y="1173226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63</xdr:row>
      <xdr:rowOff>130810</xdr:rowOff>
    </xdr:from>
    <xdr:to>
      <xdr:col>81</xdr:col>
      <xdr:colOff>95250</xdr:colOff>
      <xdr:row>64</xdr:row>
      <xdr:rowOff>62230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76195" y="106921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104140</xdr:rowOff>
    </xdr:from>
    <xdr:ext cx="760095" cy="25209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409545" y="106654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63</xdr:row>
      <xdr:rowOff>142875</xdr:rowOff>
    </xdr:from>
    <xdr:to>
      <xdr:col>77</xdr:col>
      <xdr:colOff>95250</xdr:colOff>
      <xdr:row>64</xdr:row>
      <xdr:rowOff>74295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521815" y="107041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59690</xdr:rowOff>
    </xdr:from>
    <xdr:ext cx="7366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227175" y="107886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120650</xdr:rowOff>
    </xdr:from>
    <xdr:to>
      <xdr:col>73</xdr:col>
      <xdr:colOff>44450</xdr:colOff>
      <xdr:row>64</xdr:row>
      <xdr:rowOff>52705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731240" y="1068197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38100</xdr:rowOff>
    </xdr:from>
    <xdr:ext cx="760095" cy="25336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421995" y="107670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5715</xdr:rowOff>
    </xdr:from>
    <xdr:to>
      <xdr:col>68</xdr:col>
      <xdr:colOff>188595</xdr:colOff>
      <xdr:row>64</xdr:row>
      <xdr:rowOff>105410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2926060" y="1073467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64</xdr:row>
      <xdr:rowOff>90170</xdr:rowOff>
    </xdr:from>
    <xdr:ext cx="762000" cy="25209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635865" y="108191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635</xdr:rowOff>
    </xdr:from>
    <xdr:to>
      <xdr:col>64</xdr:col>
      <xdr:colOff>152400</xdr:colOff>
      <xdr:row>64</xdr:row>
      <xdr:rowOff>99695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120880" y="10729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85090</xdr:rowOff>
    </xdr:from>
    <xdr:ext cx="762000" cy="24447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832590" y="108140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4010" cy="30226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313285" y="5258435"/>
          <a:ext cx="16040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38300" cy="35052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877925" y="5234305"/>
          <a:ext cx="163830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050" b="0" i="0" baseline="0">
              <a:solidFill>
                <a:schemeClr val="dk1"/>
              </a:solidFill>
              <a:effectLst/>
              <a:latin typeface="+mn-lt"/>
              <a:ea typeface="+mn-ea"/>
              <a:cs typeface="+mn-cs"/>
            </a:rPr>
            <a:t>　平成17年</a:t>
          </a:r>
          <a:r>
            <a:rPr kumimoji="1" lang="ja-JP" altLang="en-US" sz="1050" b="0" i="0" baseline="0">
              <a:solidFill>
                <a:sysClr val="windowText" lastClr="000000"/>
              </a:solidFill>
              <a:effectLst/>
              <a:latin typeface="+mn-lt"/>
              <a:ea typeface="+mn-ea"/>
              <a:cs typeface="+mn-cs"/>
            </a:rPr>
            <a:t>の市村合</a:t>
          </a:r>
          <a:r>
            <a:rPr kumimoji="1" lang="ja-JP" altLang="en-US" sz="1050" b="0" i="0" baseline="0">
              <a:solidFill>
                <a:schemeClr val="dk1"/>
              </a:solidFill>
              <a:effectLst/>
              <a:latin typeface="+mn-lt"/>
              <a:ea typeface="+mn-ea"/>
              <a:cs typeface="+mn-cs"/>
            </a:rPr>
            <a:t>併以降、一般会計の借入額をできる限り抑えてきたこと、下水道事業の進捗が途上であるため公営企業債の負担が比較的小さいことから、類似団体平均と比べて低くなっている。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令和２年度は、元利償還金の減、一部事務組合に対する負担金の減などにより、単年度の実質公債費比率は0.1</a:t>
          </a:r>
          <a:r>
            <a:rPr kumimoji="1" lang="ja-JP" altLang="ja-JP" sz="1050">
              <a:solidFill>
                <a:schemeClr val="dk1"/>
              </a:solidFill>
              <a:effectLst/>
              <a:latin typeface="+mn-lt"/>
              <a:ea typeface="+mn-ea"/>
              <a:cs typeface="+mn-cs"/>
            </a:rPr>
            <a:t>ポイント減少したが</a:t>
          </a:r>
          <a:r>
            <a:rPr kumimoji="1" lang="ja-JP" altLang="en-US"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3</a:t>
          </a:r>
          <a:r>
            <a:rPr kumimoji="1" lang="ja-JP" altLang="en-US" sz="1050" b="0" i="0" baseline="0">
              <a:solidFill>
                <a:schemeClr val="dk1"/>
              </a:solidFill>
              <a:effectLst/>
              <a:latin typeface="+mn-lt"/>
              <a:ea typeface="+mn-ea"/>
              <a:cs typeface="+mn-cs"/>
            </a:rPr>
            <a:t>か年平均では</a:t>
          </a:r>
          <a:r>
            <a:rPr kumimoji="1" lang="en-US" altLang="ja-JP" sz="1050" b="0" i="0" baseline="0">
              <a:solidFill>
                <a:schemeClr val="dk1"/>
              </a:solidFill>
              <a:effectLst/>
              <a:latin typeface="+mn-lt"/>
              <a:ea typeface="+mn-ea"/>
              <a:cs typeface="+mn-cs"/>
            </a:rPr>
            <a:t>8.6</a:t>
          </a:r>
          <a:r>
            <a:rPr kumimoji="1" lang="ja-JP" altLang="en-US" sz="1050" b="0" i="0" baseline="0">
              <a:solidFill>
                <a:schemeClr val="dk1"/>
              </a:solidFill>
              <a:effectLst/>
              <a:latin typeface="+mn-lt"/>
              <a:ea typeface="+mn-ea"/>
              <a:cs typeface="+mn-cs"/>
            </a:rPr>
            <a:t>％となった。</a:t>
          </a:r>
          <a:endParaRPr kumimoji="1" lang="ja-JP" altLang="en-US" sz="1300">
            <a:latin typeface="ＭＳ Ｐゴシック"/>
            <a:ea typeface="ＭＳ Ｐゴシック"/>
          </a:endParaRPr>
        </a:p>
        <a:p>
          <a:r>
            <a:rPr kumimoji="1" lang="ja-JP" altLang="ja-JP" sz="1050" b="0" i="0" baseline="0">
              <a:solidFill>
                <a:schemeClr val="dk1"/>
              </a:solidFill>
              <a:effectLst/>
              <a:latin typeface="+mn-lt"/>
              <a:ea typeface="+mn-ea"/>
              <a:cs typeface="+mn-cs"/>
            </a:rPr>
            <a:t>　今後</a:t>
          </a:r>
          <a:r>
            <a:rPr kumimoji="1" lang="ja-JP" altLang="en-US" sz="1050" b="0" i="0" baseline="0">
              <a:solidFill>
                <a:schemeClr val="dk1"/>
              </a:solidFill>
              <a:effectLst/>
              <a:latin typeface="+mn-lt"/>
              <a:ea typeface="+mn-ea"/>
              <a:cs typeface="+mn-cs"/>
            </a:rPr>
            <a:t>も</a:t>
          </a:r>
          <a:r>
            <a:rPr kumimoji="1" lang="ja-JP" altLang="ja-JP" sz="1050" b="0" i="0" baseline="0">
              <a:solidFill>
                <a:schemeClr val="dk1"/>
              </a:solidFill>
              <a:effectLst/>
              <a:latin typeface="+mn-lt"/>
              <a:ea typeface="+mn-ea"/>
              <a:cs typeface="+mn-cs"/>
            </a:rPr>
            <a:t>普通交付税</a:t>
          </a:r>
          <a:r>
            <a:rPr kumimoji="1" lang="ja-JP" altLang="en-US" sz="1050" b="0" i="0" baseline="0">
              <a:solidFill>
                <a:schemeClr val="dk1"/>
              </a:solidFill>
              <a:effectLst/>
              <a:latin typeface="+mn-lt"/>
              <a:ea typeface="+mn-ea"/>
              <a:cs typeface="+mn-cs"/>
            </a:rPr>
            <a:t>など</a:t>
          </a:r>
          <a:r>
            <a:rPr kumimoji="1" lang="ja-JP" altLang="ja-JP" sz="1050" b="0" i="0" baseline="0">
              <a:solidFill>
                <a:schemeClr val="dk1"/>
              </a:solidFill>
              <a:effectLst/>
              <a:latin typeface="+mn-lt"/>
              <a:ea typeface="+mn-ea"/>
              <a:cs typeface="+mn-cs"/>
            </a:rPr>
            <a:t>の</a:t>
          </a:r>
          <a:r>
            <a:rPr kumimoji="1" lang="ja-JP" altLang="en-US" sz="1050" b="0" i="0" baseline="0">
              <a:solidFill>
                <a:schemeClr val="dk1"/>
              </a:solidFill>
              <a:effectLst/>
              <a:latin typeface="+mn-lt"/>
              <a:ea typeface="+mn-ea"/>
              <a:cs typeface="+mn-cs"/>
            </a:rPr>
            <a:t>減額</a:t>
          </a:r>
          <a:r>
            <a:rPr kumimoji="1" lang="ja-JP" altLang="ja-JP" sz="1050" b="0" i="0" baseline="0">
              <a:solidFill>
                <a:schemeClr val="dk1"/>
              </a:solidFill>
              <a:effectLst/>
              <a:latin typeface="+mn-lt"/>
              <a:ea typeface="+mn-ea"/>
              <a:cs typeface="+mn-cs"/>
            </a:rPr>
            <a:t>が見込まれるため、償還額の平準化に努め、比率の急激な上昇を抑える。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99060</xdr:rowOff>
    </xdr:from>
    <xdr:ext cx="296545" cy="21971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510645" y="5463540"/>
          <a:ext cx="2965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60095" cy="25209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870565" y="787082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161925</xdr:rowOff>
    </xdr:from>
    <xdr:to>
      <xdr:col>85</xdr:col>
      <xdr:colOff>95250</xdr:colOff>
      <xdr:row>44</xdr:row>
      <xdr:rowOff>161925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54874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22225</xdr:rowOff>
    </xdr:from>
    <xdr:ext cx="760095" cy="25336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870565" y="739838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24765</xdr:rowOff>
    </xdr:from>
    <xdr:to>
      <xdr:col>85</xdr:col>
      <xdr:colOff>95250</xdr:colOff>
      <xdr:row>42</xdr:row>
      <xdr:rowOff>24765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548745" y="7065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53340</xdr:rowOff>
    </xdr:from>
    <xdr:ext cx="760095" cy="24257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870565" y="6926580"/>
          <a:ext cx="76009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55880</xdr:rowOff>
    </xdr:from>
    <xdr:to>
      <xdr:col>85</xdr:col>
      <xdr:colOff>95250</xdr:colOff>
      <xdr:row>39</xdr:row>
      <xdr:rowOff>55880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548745" y="65938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84455</xdr:rowOff>
    </xdr:from>
    <xdr:ext cx="760095" cy="24511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870565" y="6454775"/>
          <a:ext cx="7600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86995</xdr:rowOff>
    </xdr:from>
    <xdr:to>
      <xdr:col>85</xdr:col>
      <xdr:colOff>95250</xdr:colOff>
      <xdr:row>36</xdr:row>
      <xdr:rowOff>86995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115570</xdr:rowOff>
    </xdr:from>
    <xdr:ext cx="760095"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870565" y="59829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77470</xdr:rowOff>
    </xdr:from>
    <xdr:to>
      <xdr:col>81</xdr:col>
      <xdr:colOff>44450</xdr:colOff>
      <xdr:row>45</xdr:row>
      <xdr:rowOff>69850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320645" y="6112510"/>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41910</xdr:rowOff>
    </xdr:from>
    <xdr:ext cx="760095" cy="24320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5409545" y="7585710"/>
          <a:ext cx="76009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69850</xdr:rowOff>
    </xdr:from>
    <xdr:to>
      <xdr:col>81</xdr:col>
      <xdr:colOff>133350</xdr:colOff>
      <xdr:row>45</xdr:row>
      <xdr:rowOff>69850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52700" y="76136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162560</xdr:rowOff>
    </xdr:from>
    <xdr:ext cx="760095" cy="245110"/>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5409545" y="5862320"/>
          <a:ext cx="7600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77470</xdr:rowOff>
    </xdr:from>
    <xdr:to>
      <xdr:col>81</xdr:col>
      <xdr:colOff>133350</xdr:colOff>
      <xdr:row>36</xdr:row>
      <xdr:rowOff>77470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52700" y="61125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41275</xdr:rowOff>
    </xdr:from>
    <xdr:to>
      <xdr:col>81</xdr:col>
      <xdr:colOff>44450</xdr:colOff>
      <xdr:row>41</xdr:row>
      <xdr:rowOff>60325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566265" y="6914515"/>
          <a:ext cx="754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26670</xdr:rowOff>
    </xdr:from>
    <xdr:ext cx="760095" cy="25336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5409545" y="6732270"/>
          <a:ext cx="7600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41</xdr:row>
      <xdr:rowOff>10795</xdr:rowOff>
    </xdr:from>
    <xdr:to>
      <xdr:col>81</xdr:col>
      <xdr:colOff>95250</xdr:colOff>
      <xdr:row>41</xdr:row>
      <xdr:rowOff>109855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76195" y="68840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41</xdr:row>
      <xdr:rowOff>3810</xdr:rowOff>
    </xdr:from>
    <xdr:to>
      <xdr:col>77</xdr:col>
      <xdr:colOff>44450</xdr:colOff>
      <xdr:row>41</xdr:row>
      <xdr:rowOff>41275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767435" y="6877050"/>
          <a:ext cx="79883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41</xdr:row>
      <xdr:rowOff>67310</xdr:rowOff>
    </xdr:from>
    <xdr:to>
      <xdr:col>77</xdr:col>
      <xdr:colOff>95250</xdr:colOff>
      <xdr:row>41</xdr:row>
      <xdr:rowOff>166370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521815" y="69405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151130</xdr:rowOff>
    </xdr:from>
    <xdr:ext cx="736600" cy="2457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227175" y="702437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142875</xdr:rowOff>
    </xdr:from>
    <xdr:to>
      <xdr:col>72</xdr:col>
      <xdr:colOff>188595</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976860" y="6848475"/>
          <a:ext cx="7905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95250</xdr:rowOff>
    </xdr:from>
    <xdr:to>
      <xdr:col>73</xdr:col>
      <xdr:colOff>44450</xdr:colOff>
      <xdr:row>42</xdr:row>
      <xdr:rowOff>27305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731240" y="696849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0095" cy="25209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421995" y="705358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76835</xdr:rowOff>
    </xdr:from>
    <xdr:to>
      <xdr:col>68</xdr:col>
      <xdr:colOff>152400</xdr:colOff>
      <xdr:row>40</xdr:row>
      <xdr:rowOff>142875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2171680" y="6782435"/>
          <a:ext cx="8051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114300</xdr:rowOff>
    </xdr:from>
    <xdr:to>
      <xdr:col>68</xdr:col>
      <xdr:colOff>188595</xdr:colOff>
      <xdr:row>42</xdr:row>
      <xdr:rowOff>45720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926060" y="698754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42</xdr:row>
      <xdr:rowOff>31115</xdr:rowOff>
    </xdr:from>
    <xdr:ext cx="762000" cy="24257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2635865" y="707199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142875</xdr:rowOff>
    </xdr:from>
    <xdr:to>
      <xdr:col>64</xdr:col>
      <xdr:colOff>152400</xdr:colOff>
      <xdr:row>42</xdr:row>
      <xdr:rowOff>74295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2120880" y="7016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59690</xdr:rowOff>
    </xdr:from>
    <xdr:ext cx="762000" cy="25336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1832590" y="7100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209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12570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209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37132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209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578840"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60095" cy="25209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2781915" y="800735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209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976735" y="800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41</xdr:row>
      <xdr:rowOff>10795</xdr:rowOff>
    </xdr:from>
    <xdr:to>
      <xdr:col>81</xdr:col>
      <xdr:colOff>95250</xdr:colOff>
      <xdr:row>41</xdr:row>
      <xdr:rowOff>109855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76195" y="68840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151130</xdr:rowOff>
    </xdr:from>
    <xdr:ext cx="760095" cy="2457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5409545" y="6856730"/>
          <a:ext cx="7600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40</xdr:row>
      <xdr:rowOff>160020</xdr:rowOff>
    </xdr:from>
    <xdr:to>
      <xdr:col>77</xdr:col>
      <xdr:colOff>95250</xdr:colOff>
      <xdr:row>41</xdr:row>
      <xdr:rowOff>91440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521815" y="68656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100965</xdr:rowOff>
    </xdr:from>
    <xdr:ext cx="736600" cy="25336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227175" y="66389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121920</xdr:rowOff>
    </xdr:from>
    <xdr:to>
      <xdr:col>73</xdr:col>
      <xdr:colOff>44450</xdr:colOff>
      <xdr:row>41</xdr:row>
      <xdr:rowOff>53340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731240" y="68275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62865</xdr:rowOff>
    </xdr:from>
    <xdr:ext cx="760095" cy="24511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421995" y="6600825"/>
          <a:ext cx="7600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93345</xdr:rowOff>
    </xdr:from>
    <xdr:to>
      <xdr:col>68</xdr:col>
      <xdr:colOff>188595</xdr:colOff>
      <xdr:row>41</xdr:row>
      <xdr:rowOff>24765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926060" y="679894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39</xdr:row>
      <xdr:rowOff>34925</xdr:rowOff>
    </xdr:from>
    <xdr:ext cx="762000" cy="25209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635865" y="65728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27305</xdr:rowOff>
    </xdr:from>
    <xdr:to>
      <xdr:col>64</xdr:col>
      <xdr:colOff>152400</xdr:colOff>
      <xdr:row>40</xdr:row>
      <xdr:rowOff>127000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2120880" y="6732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136525</xdr:rowOff>
    </xdr:from>
    <xdr:ext cx="762000" cy="25336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1832590" y="6506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3830" cy="30289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2396470" y="1533525"/>
          <a:ext cx="143383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1475" cy="35115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94740" y="1508760"/>
          <a:ext cx="164147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道の駅整備事業に伴う地方債の現在高や</a:t>
          </a:r>
          <a:r>
            <a:rPr kumimoji="1" lang="ja-JP" altLang="en-US" sz="1100" b="0" i="0" baseline="0">
              <a:solidFill>
                <a:schemeClr val="dk1"/>
              </a:solidFill>
              <a:effectLst/>
              <a:latin typeface="+mn-lt"/>
              <a:ea typeface="+mn-ea"/>
              <a:cs typeface="+mn-cs"/>
            </a:rPr>
            <a:t>公共下水道事業の進捗に伴う公共下水道債の現在高が増加したが、広域行政事務組合のゴミ処理施設に係る地方債の償還が終了したことや財政調整基金等への積立により充当可能財源等が増加したことにより、将</a:t>
          </a:r>
          <a:r>
            <a:rPr kumimoji="1" lang="ja-JP" altLang="ja-JP" sz="1100" b="0" i="0" baseline="0">
              <a:solidFill>
                <a:schemeClr val="dk1"/>
              </a:solidFill>
              <a:effectLst/>
              <a:latin typeface="+mn-lt"/>
              <a:ea typeface="+mn-ea"/>
              <a:cs typeface="+mn-cs"/>
            </a:rPr>
            <a:t>来負担比率は</a:t>
          </a:r>
          <a:r>
            <a:rPr kumimoji="1" lang="ja-JP" altLang="en-US" sz="1100" b="0" i="0" baseline="0">
              <a:solidFill>
                <a:schemeClr val="dk1"/>
              </a:solidFill>
              <a:effectLst/>
              <a:latin typeface="+mn-lt"/>
              <a:ea typeface="+mn-ea"/>
              <a:cs typeface="+mn-cs"/>
            </a:rPr>
            <a:t>前年度と比較して8.1</a:t>
          </a:r>
          <a:r>
            <a:rPr kumimoji="1" lang="ja-JP" altLang="ja-JP" sz="110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a:t>
          </a:r>
          <a:endParaRPr kumimoji="1" lang="ja-JP" altLang="en-US" sz="1300">
            <a:latin typeface="ＭＳ Ｐゴシック"/>
            <a:ea typeface="ＭＳ Ｐゴシック"/>
          </a:endParaRPr>
        </a:p>
        <a:p>
          <a:r>
            <a:rPr kumimoji="1" lang="ja-JP" altLang="ja-JP" sz="1100" b="0" i="0" baseline="0">
              <a:solidFill>
                <a:sysClr val="windowText" lastClr="000000"/>
              </a:solidFill>
              <a:effectLst/>
              <a:latin typeface="+mn-lt"/>
              <a:ea typeface="+mn-ea"/>
              <a:cs typeface="+mn-cs"/>
            </a:rPr>
            <a:t>  今後も市債発行額を償還元金以内に抑え、財政の健全性を堅持する。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61595</xdr:rowOff>
    </xdr:from>
    <xdr:ext cx="296545" cy="21272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1510645" y="1737995"/>
          <a:ext cx="29654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60095" cy="25209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870565" y="414528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124460</xdr:rowOff>
    </xdr:from>
    <xdr:to>
      <xdr:col>85</xdr:col>
      <xdr:colOff>95250</xdr:colOff>
      <xdr:row>22</xdr:row>
      <xdr:rowOff>124460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548745" y="381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152400</xdr:rowOff>
    </xdr:from>
    <xdr:ext cx="760095" cy="24447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870565" y="3672840"/>
          <a:ext cx="7600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154940</xdr:rowOff>
    </xdr:from>
    <xdr:to>
      <xdr:col>85</xdr:col>
      <xdr:colOff>95250</xdr:colOff>
      <xdr:row>19</xdr:row>
      <xdr:rowOff>154940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548745" y="3340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0095" cy="25209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870565" y="320167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18415</xdr:rowOff>
    </xdr:from>
    <xdr:to>
      <xdr:col>85</xdr:col>
      <xdr:colOff>95250</xdr:colOff>
      <xdr:row>17</xdr:row>
      <xdr:rowOff>18415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548745" y="2868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47625</xdr:rowOff>
    </xdr:from>
    <xdr:ext cx="760095" cy="25209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870565" y="272986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50165</xdr:rowOff>
    </xdr:from>
    <xdr:to>
      <xdr:col>85</xdr:col>
      <xdr:colOff>95250</xdr:colOff>
      <xdr:row>14</xdr:row>
      <xdr:rowOff>50165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548745" y="2397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78105</xdr:rowOff>
    </xdr:from>
    <xdr:ext cx="760095" cy="25336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870565" y="22574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50165</xdr:rowOff>
    </xdr:from>
    <xdr:to>
      <xdr:col>81</xdr:col>
      <xdr:colOff>44450</xdr:colOff>
      <xdr:row>20</xdr:row>
      <xdr:rowOff>138430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320645" y="2397125"/>
          <a:ext cx="0" cy="1094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111125</xdr:rowOff>
    </xdr:from>
    <xdr:ext cx="760095" cy="252730"/>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5409545" y="346392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138430</xdr:rowOff>
    </xdr:from>
    <xdr:to>
      <xdr:col>81</xdr:col>
      <xdr:colOff>133350</xdr:colOff>
      <xdr:row>20</xdr:row>
      <xdr:rowOff>138430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52700" y="34912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133985</xdr:rowOff>
    </xdr:from>
    <xdr:ext cx="760095" cy="25336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5409545" y="214566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50165</xdr:rowOff>
    </xdr:from>
    <xdr:to>
      <xdr:col>81</xdr:col>
      <xdr:colOff>133350</xdr:colOff>
      <xdr:row>14</xdr:row>
      <xdr:rowOff>50165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52700" y="2397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73025</xdr:rowOff>
    </xdr:from>
    <xdr:to>
      <xdr:col>81</xdr:col>
      <xdr:colOff>44450</xdr:colOff>
      <xdr:row>15</xdr:row>
      <xdr:rowOff>111125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566265" y="2587625"/>
          <a:ext cx="7543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24765</xdr:rowOff>
    </xdr:from>
    <xdr:ext cx="760095" cy="25336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5409545" y="2371725"/>
          <a:ext cx="7600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15</xdr:row>
      <xdr:rowOff>7620</xdr:rowOff>
    </xdr:from>
    <xdr:to>
      <xdr:col>81</xdr:col>
      <xdr:colOff>95250</xdr:colOff>
      <xdr:row>15</xdr:row>
      <xdr:rowOff>107315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76195" y="252222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15</xdr:row>
      <xdr:rowOff>111125</xdr:rowOff>
    </xdr:from>
    <xdr:to>
      <xdr:col>77</xdr:col>
      <xdr:colOff>44450</xdr:colOff>
      <xdr:row>15</xdr:row>
      <xdr:rowOff>128905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767435" y="2625725"/>
          <a:ext cx="79883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15</xdr:row>
      <xdr:rowOff>67310</xdr:rowOff>
    </xdr:from>
    <xdr:to>
      <xdr:col>77</xdr:col>
      <xdr:colOff>95250</xdr:colOff>
      <xdr:row>15</xdr:row>
      <xdr:rowOff>166370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521815" y="25819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151130</xdr:rowOff>
    </xdr:from>
    <xdr:ext cx="736600" cy="2457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227175" y="266573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128905</xdr:rowOff>
    </xdr:from>
    <xdr:to>
      <xdr:col>72</xdr:col>
      <xdr:colOff>188595</xdr:colOff>
      <xdr:row>15</xdr:row>
      <xdr:rowOff>128905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976860" y="264350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81280</xdr:rowOff>
    </xdr:from>
    <xdr:to>
      <xdr:col>73</xdr:col>
      <xdr:colOff>44450</xdr:colOff>
      <xdr:row>16</xdr:row>
      <xdr:rowOff>13335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731240" y="25958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165735</xdr:rowOff>
    </xdr:from>
    <xdr:ext cx="760095" cy="24193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421995" y="2680335"/>
          <a:ext cx="7600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88265</xdr:rowOff>
    </xdr:from>
    <xdr:to>
      <xdr:col>68</xdr:col>
      <xdr:colOff>152400</xdr:colOff>
      <xdr:row>15</xdr:row>
      <xdr:rowOff>128905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171680" y="2602865"/>
          <a:ext cx="8051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93980</xdr:rowOff>
    </xdr:from>
    <xdr:to>
      <xdr:col>68</xdr:col>
      <xdr:colOff>188595</xdr:colOff>
      <xdr:row>16</xdr:row>
      <xdr:rowOff>25400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2926060" y="26085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10795</xdr:rowOff>
    </xdr:from>
    <xdr:ext cx="762000" cy="25146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635865" y="2693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78740</xdr:rowOff>
    </xdr:from>
    <xdr:to>
      <xdr:col>64</xdr:col>
      <xdr:colOff>152400</xdr:colOff>
      <xdr:row>16</xdr:row>
      <xdr:rowOff>10795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2120880" y="2593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163830</xdr:rowOff>
    </xdr:from>
    <xdr:ext cx="762000" cy="24384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1832590" y="267843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209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12570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209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37132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209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578840"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60095" cy="25209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781915" y="428180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209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1976735" y="4281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15</xdr:row>
      <xdr:rowOff>22860</xdr:rowOff>
    </xdr:from>
    <xdr:to>
      <xdr:col>81</xdr:col>
      <xdr:colOff>95250</xdr:colOff>
      <xdr:row>15</xdr:row>
      <xdr:rowOff>122555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76195" y="25374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163195</xdr:rowOff>
    </xdr:from>
    <xdr:ext cx="760095" cy="24447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5409545" y="2510155"/>
          <a:ext cx="7600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15</xdr:row>
      <xdr:rowOff>61595</xdr:rowOff>
    </xdr:from>
    <xdr:to>
      <xdr:col>77</xdr:col>
      <xdr:colOff>95250</xdr:colOff>
      <xdr:row>15</xdr:row>
      <xdr:rowOff>161290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521815" y="257619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3175</xdr:rowOff>
    </xdr:from>
    <xdr:ext cx="736600" cy="25336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227175" y="23501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79375</xdr:rowOff>
    </xdr:from>
    <xdr:to>
      <xdr:col>73</xdr:col>
      <xdr:colOff>44450</xdr:colOff>
      <xdr:row>16</xdr:row>
      <xdr:rowOff>11430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731240" y="259397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20955</xdr:rowOff>
    </xdr:from>
    <xdr:ext cx="760095" cy="25336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421995" y="236791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78740</xdr:rowOff>
    </xdr:from>
    <xdr:to>
      <xdr:col>68</xdr:col>
      <xdr:colOff>188595</xdr:colOff>
      <xdr:row>16</xdr:row>
      <xdr:rowOff>10795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2926060" y="259334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14</xdr:row>
      <xdr:rowOff>20320</xdr:rowOff>
    </xdr:from>
    <xdr:ext cx="762000" cy="24257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635865" y="2367280"/>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38735</xdr:rowOff>
    </xdr:from>
    <xdr:to>
      <xdr:col>64</xdr:col>
      <xdr:colOff>152400</xdr:colOff>
      <xdr:row>15</xdr:row>
      <xdr:rowOff>137795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2120880" y="2553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147955</xdr:rowOff>
    </xdr:from>
    <xdr:ext cx="762000" cy="25209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1832590" y="23272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32,329
31,777
872.43
24,824,056
23,920,223
842,134
10,315,507
13,409,299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40.4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892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36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98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令和２年度は、地方公務員法の改正による会計年度任用職員制度の導入に伴い、経常収支比率は前年度に比べ0.6ポイント上昇した。</a:t>
          </a:r>
          <a:endParaRPr lang="ja-JP" altLang="ja-JP" sz="1400">
            <a:effectLst/>
          </a:endParaRPr>
        </a:p>
        <a:p>
          <a:r>
            <a:rPr kumimoji="1" lang="ja-JP" altLang="ja-JP" sz="1100" b="0" i="0" baseline="0">
              <a:solidFill>
                <a:schemeClr val="dk1"/>
              </a:solidFill>
              <a:effectLst/>
              <a:latin typeface="+mn-lt"/>
              <a:ea typeface="+mn-ea"/>
              <a:cs typeface="+mn-cs"/>
            </a:rPr>
            <a:t>　人件費に係る経常収支比率が類似団体平均と比べて高いのは、消防業務を直営で行っていることが影響している。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083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179705</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27075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498475" cy="25019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1285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179705</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9850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498475" cy="25019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842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179705</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69925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498475"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5570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8475" cy="25019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179705</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612775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498475" cy="25019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9855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179705</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8420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498475"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699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179705</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01040" y="555625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498475" cy="25019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33680" y="54140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3368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33832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58825" cy="250190"/>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427220" y="7071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269740" y="7099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58825" cy="259080"/>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427220" y="54902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269740" y="57467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39</xdr:row>
      <xdr:rowOff>107950</xdr:rowOff>
    </xdr:from>
    <xdr:to>
      <xdr:col>24</xdr:col>
      <xdr:colOff>25400</xdr:colOff>
      <xdr:row>39</xdr:row>
      <xdr:rowOff>165100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594100" y="6794500"/>
          <a:ext cx="7442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83185</xdr:rowOff>
    </xdr:from>
    <xdr:ext cx="758825" cy="259080"/>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427220" y="625538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307840" y="641032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98425</xdr:rowOff>
    </xdr:from>
    <xdr:to>
      <xdr:col>19</xdr:col>
      <xdr:colOff>179705</xdr:colOff>
      <xdr:row>39</xdr:row>
      <xdr:rowOff>107950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794000" y="678497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29210</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550920" y="620141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140335</xdr:rowOff>
    </xdr:from>
    <xdr:ext cx="72707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241040" y="596963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98425</xdr:rowOff>
    </xdr:from>
    <xdr:to>
      <xdr:col>15</xdr:col>
      <xdr:colOff>98425</xdr:colOff>
      <xdr:row>39</xdr:row>
      <xdr:rowOff>117475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986280" y="6784975"/>
          <a:ext cx="8077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29210</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7432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140335</xdr:rowOff>
    </xdr:from>
    <xdr:ext cx="75882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453640" y="59696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117475</xdr:rowOff>
    </xdr:from>
    <xdr:to>
      <xdr:col>11</xdr:col>
      <xdr:colOff>9525</xdr:colOff>
      <xdr:row>39</xdr:row>
      <xdr:rowOff>117475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198880" y="6804025"/>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29210</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955800" y="620141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140335</xdr:rowOff>
    </xdr:from>
    <xdr:ext cx="75438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645920" y="59696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14808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102235</xdr:rowOff>
    </xdr:from>
    <xdr:ext cx="749300" cy="2584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858520" y="5931535"/>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09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1427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692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40614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20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59842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1365" cy="25908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79705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692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0033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114300</xdr:rowOff>
    </xdr:from>
    <xdr:to>
      <xdr:col>24</xdr:col>
      <xdr:colOff>76200</xdr:colOff>
      <xdr:row>40</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307840" y="6800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86360</xdr:rowOff>
    </xdr:from>
    <xdr:ext cx="758825" cy="251460"/>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427220" y="677291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550920" y="6743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143510</xdr:rowOff>
    </xdr:from>
    <xdr:ext cx="727075" cy="2514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241040" y="683006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47625</xdr:rowOff>
    </xdr:from>
    <xdr:to>
      <xdr:col>15</xdr:col>
      <xdr:colOff>149225</xdr:colOff>
      <xdr:row>39</xdr:row>
      <xdr:rowOff>149225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7432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133985</xdr:rowOff>
    </xdr:from>
    <xdr:ext cx="758825" cy="24955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453640" y="682053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66675</xdr:rowOff>
    </xdr:from>
    <xdr:to>
      <xdr:col>11</xdr:col>
      <xdr:colOff>60325</xdr:colOff>
      <xdr:row>39</xdr:row>
      <xdr:rowOff>168275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955800" y="67532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153035</xdr:rowOff>
    </xdr:from>
    <xdr:ext cx="754380"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645920" y="68395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66675</xdr:rowOff>
    </xdr:from>
    <xdr:to>
      <xdr:col>6</xdr:col>
      <xdr:colOff>171450</xdr:colOff>
      <xdr:row>39</xdr:row>
      <xdr:rowOff>168275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14808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153035</xdr:rowOff>
    </xdr:from>
    <xdr:ext cx="749300" cy="25908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858520" y="683958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物件費に係る経常収支比率が前年度と比べ0.9</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したのは、国民</a:t>
          </a:r>
          <a:r>
            <a:rPr kumimoji="1" lang="ja-JP" altLang="ja-JP" sz="1100" b="0" i="0" baseline="0">
              <a:solidFill>
                <a:sysClr val="windowText" lastClr="000000"/>
              </a:solidFill>
              <a:effectLst/>
              <a:latin typeface="+mn-lt"/>
              <a:ea typeface="+mn-ea"/>
              <a:cs typeface="+mn-cs"/>
            </a:rPr>
            <a:t>休養地について管理委託制度から指定管理制度に変更したこと等</a:t>
          </a:r>
          <a:r>
            <a:rPr kumimoji="1" lang="ja-JP" altLang="en-US" sz="1100" b="0" i="0" baseline="0">
              <a:solidFill>
                <a:sysClr val="windowText" lastClr="000000"/>
              </a:solidFill>
              <a:effectLst/>
              <a:latin typeface="+mn-lt"/>
              <a:ea typeface="+mn-ea"/>
              <a:cs typeface="+mn-cs"/>
            </a:rPr>
            <a:t>に</a:t>
          </a:r>
          <a:r>
            <a:rPr kumimoji="1" lang="ja-JP" altLang="ja-JP" sz="1100" b="0" i="0" baseline="0">
              <a:solidFill>
                <a:sysClr val="windowText" lastClr="000000"/>
              </a:solidFill>
              <a:effectLst/>
              <a:latin typeface="+mn-lt"/>
              <a:ea typeface="+mn-ea"/>
              <a:cs typeface="+mn-cs"/>
            </a:rPr>
            <a:t>よる。</a:t>
          </a:r>
          <a:endParaRPr kumimoji="1" lang="ja-JP" altLang="en-US" sz="1300">
            <a:solidFill>
              <a:sysClr val="windowText" lastClr="000000"/>
            </a:solidFill>
            <a:latin typeface="ＭＳ Ｐゴシック"/>
            <a:ea typeface="ＭＳ Ｐゴシック"/>
          </a:endParaRPr>
        </a:p>
        <a:p>
          <a:r>
            <a:rPr kumimoji="1" lang="ja-JP" altLang="ja-JP" sz="1100" b="0" i="0" baseline="0">
              <a:solidFill>
                <a:sysClr val="windowText" lastClr="000000"/>
              </a:solidFill>
              <a:effectLst/>
              <a:latin typeface="+mn-lt"/>
              <a:ea typeface="+mn-ea"/>
              <a:cs typeface="+mn-cs"/>
            </a:rPr>
            <a:t>　大野市行政改革推進プラン2021に基づく、公共施設の適切な維持管理、施設の統廃合や譲渡による施設数の削減により財政負担の軽減に取り組む。</a:t>
          </a:r>
          <a:endParaRPr kumimoji="1" lang="ja-JP" altLang="en-US"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dr:col>62</xdr:col>
      <xdr:colOff>6350</xdr:colOff>
      <xdr:row>9</xdr:row>
      <xdr:rowOff>107950</xdr:rowOff>
    </xdr:from>
    <xdr:ext cx="288925" cy="22542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14806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5300"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985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530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3604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530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3223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5300" cy="2501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84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530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2461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5300" cy="25908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0739120" y="2080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5300" cy="250190"/>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0739120" y="1699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84376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20</xdr:row>
      <xdr:rowOff>30480</xdr:rowOff>
    </xdr:from>
    <xdr:ext cx="761365" cy="250190"/>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4915515" y="345948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179705</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54860" y="3487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148590</xdr:rowOff>
    </xdr:from>
    <xdr:ext cx="761365"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4915515" y="2034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179705</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54860" y="22910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086840" y="3144520"/>
          <a:ext cx="7569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15</xdr:row>
      <xdr:rowOff>100330</xdr:rowOff>
    </xdr:from>
    <xdr:ext cx="761365" cy="24892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4915515" y="2672080"/>
          <a:ext cx="7613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9296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18</xdr:row>
      <xdr:rowOff>127000</xdr:rowOff>
    </xdr:from>
    <xdr:to>
      <xdr:col>78</xdr:col>
      <xdr:colOff>69850</xdr:colOff>
      <xdr:row>18</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298170" y="3213100"/>
          <a:ext cx="78867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03604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153670</xdr:rowOff>
    </xdr:from>
    <xdr:ext cx="73469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746480" y="27254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50800</xdr:rowOff>
    </xdr:from>
    <xdr:to>
      <xdr:col>73</xdr:col>
      <xdr:colOff>179705</xdr:colOff>
      <xdr:row>18</xdr:row>
      <xdr:rowOff>142240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2491720" y="313690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248640" y="29260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123190</xdr:rowOff>
    </xdr:from>
    <xdr:ext cx="762000" cy="24892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938760" y="2694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50800</xdr:rowOff>
    </xdr:from>
    <xdr:to>
      <xdr:col>69</xdr:col>
      <xdr:colOff>92075</xdr:colOff>
      <xdr:row>18</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1684000" y="313690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44092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100330</xdr:rowOff>
    </xdr:from>
    <xdr:ext cx="754380" cy="24892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151360" y="267208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1653520" y="2872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69850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134364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692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64818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89126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10386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5438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150112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9296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17</xdr:row>
      <xdr:rowOff>151130</xdr:rowOff>
    </xdr:from>
    <xdr:ext cx="761365" cy="259080"/>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4915515" y="3065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03604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162560</xdr:rowOff>
    </xdr:from>
    <xdr:ext cx="73469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746480" y="3248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248640" y="3177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6350</xdr:rowOff>
    </xdr:from>
    <xdr:ext cx="762000" cy="25146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938760" y="3263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44092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86360</xdr:rowOff>
    </xdr:from>
    <xdr:ext cx="754380" cy="25146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151360" y="31724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1653520" y="3124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124460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1343640" y="321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ysClr val="windowText" lastClr="000000"/>
              </a:solidFill>
              <a:effectLst/>
              <a:latin typeface="+mn-lt"/>
              <a:ea typeface="+mn-ea"/>
              <a:cs typeface="+mn-cs"/>
            </a:rPr>
            <a:t>　障がいのある人への支援</a:t>
          </a:r>
          <a:r>
            <a:rPr kumimoji="1" lang="ja-JP" altLang="ja-JP" sz="1100" b="0" i="0" baseline="0">
              <a:solidFill>
                <a:schemeClr val="dk1"/>
              </a:solidFill>
              <a:effectLst/>
              <a:latin typeface="+mn-lt"/>
              <a:ea typeface="+mn-ea"/>
              <a:cs typeface="+mn-cs"/>
            </a:rPr>
            <a:t>に係る経費</a:t>
          </a:r>
          <a:r>
            <a:rPr kumimoji="1" lang="ja-JP" altLang="en-US" sz="1100" b="0" i="0" baseline="0">
              <a:solidFill>
                <a:schemeClr val="dk1"/>
              </a:solidFill>
              <a:effectLst/>
              <a:latin typeface="+mn-lt"/>
              <a:ea typeface="+mn-ea"/>
              <a:cs typeface="+mn-cs"/>
            </a:rPr>
            <a:t>は対象者の重度化や高齢化により、</a:t>
          </a:r>
          <a:r>
            <a:rPr kumimoji="1" lang="ja-JP" altLang="ja-JP" sz="1100" b="0" i="0" baseline="0">
              <a:solidFill>
                <a:schemeClr val="dk1"/>
              </a:solidFill>
              <a:effectLst/>
              <a:latin typeface="+mn-lt"/>
              <a:ea typeface="+mn-ea"/>
              <a:cs typeface="+mn-cs"/>
            </a:rPr>
            <a:t>依然として大き</a:t>
          </a:r>
          <a:r>
            <a:rPr kumimoji="1" lang="ja-JP" altLang="en-US" sz="1100" b="0" i="0" baseline="0">
              <a:solidFill>
                <a:schemeClr val="dk1"/>
              </a:solidFill>
              <a:effectLst/>
              <a:latin typeface="+mn-lt"/>
              <a:ea typeface="+mn-ea"/>
              <a:cs typeface="+mn-cs"/>
            </a:rPr>
            <a:t>く、また増加傾向にある。</a:t>
          </a:r>
          <a:endParaRPr kumimoji="1" lang="ja-JP" altLang="en-US" sz="1300">
            <a:latin typeface="ＭＳ Ｐゴシック"/>
            <a:ea typeface="ＭＳ Ｐゴシック"/>
          </a:endParaRPr>
        </a:p>
        <a:p>
          <a:r>
            <a:rPr kumimoji="1" lang="ja-JP" altLang="en-US" sz="1100" b="0" i="0" baseline="0">
              <a:solidFill>
                <a:schemeClr val="dk1"/>
              </a:solidFill>
              <a:effectLst/>
              <a:latin typeface="+mn-lt"/>
              <a:ea typeface="+mn-ea"/>
              <a:cs typeface="+mn-cs"/>
            </a:rPr>
            <a:t>　令和２年度は新型コロナウイルス感染症予防による受診控えから各種医療費助成が減少、前年度に比べ</a:t>
          </a:r>
          <a:r>
            <a:rPr kumimoji="1" lang="ja-JP" altLang="ja-JP" sz="1100" b="0" i="0" baseline="0">
              <a:solidFill>
                <a:schemeClr val="dk1"/>
              </a:solidFill>
              <a:effectLst/>
              <a:latin typeface="+mn-lt"/>
              <a:ea typeface="+mn-ea"/>
              <a:cs typeface="+mn-cs"/>
            </a:rPr>
            <a:t>0.7ポイント減少したが、</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健診や保健指導</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を実施することにより、重症化を予防し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医療費等の抑制に努める。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0830"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66294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847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8475" cy="25146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847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847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8475" cy="24828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3680" y="9210675"/>
          <a:ext cx="498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8475"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3368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3368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33832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58825" cy="259080"/>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427220" y="10598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269740" y="106260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58825" cy="259080"/>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427220" y="8802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269740" y="9058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57</xdr:row>
      <xdr:rowOff>151765</xdr:rowOff>
    </xdr:from>
    <xdr:to>
      <xdr:col>24</xdr:col>
      <xdr:colOff>25400</xdr:colOff>
      <xdr:row>58</xdr:row>
      <xdr:rowOff>94615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594100" y="9924415"/>
          <a:ext cx="7442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76200</xdr:rowOff>
    </xdr:from>
    <xdr:ext cx="758825" cy="250190"/>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427220" y="9505950"/>
          <a:ext cx="7588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307840" y="96608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78105</xdr:rowOff>
    </xdr:from>
    <xdr:to>
      <xdr:col>19</xdr:col>
      <xdr:colOff>179705</xdr:colOff>
      <xdr:row>58</xdr:row>
      <xdr:rowOff>94615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2794000" y="1002220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67945</xdr:rowOff>
    </xdr:from>
    <xdr:to>
      <xdr:col>20</xdr:col>
      <xdr:colOff>38100</xdr:colOff>
      <xdr:row>57</xdr:row>
      <xdr:rowOff>169545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550920" y="98405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8255</xdr:rowOff>
    </xdr:from>
    <xdr:ext cx="727075" cy="24955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241040" y="960945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78105</xdr:rowOff>
    </xdr:from>
    <xdr:to>
      <xdr:col>15</xdr:col>
      <xdr:colOff>98425</xdr:colOff>
      <xdr:row>58</xdr:row>
      <xdr:rowOff>159385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1986280" y="10022205"/>
          <a:ext cx="80772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2743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5882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453640" y="9560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78105</xdr:rowOff>
    </xdr:from>
    <xdr:to>
      <xdr:col>11</xdr:col>
      <xdr:colOff>9525</xdr:colOff>
      <xdr:row>58</xdr:row>
      <xdr:rowOff>159385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198880" y="10022205"/>
          <a:ext cx="7874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955800" y="9791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5438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645920" y="9560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14808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65405</xdr:rowOff>
    </xdr:from>
    <xdr:ext cx="749300" cy="24955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858520" y="9495155"/>
          <a:ext cx="749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09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1427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692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40614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20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59842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1365"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79705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692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0033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100965</xdr:rowOff>
    </xdr:from>
    <xdr:to>
      <xdr:col>24</xdr:col>
      <xdr:colOff>76200</xdr:colOff>
      <xdr:row>58</xdr:row>
      <xdr:rowOff>31115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307840" y="98736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73025</xdr:rowOff>
    </xdr:from>
    <xdr:ext cx="758825" cy="259080"/>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427220" y="98456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43815</xdr:rowOff>
    </xdr:from>
    <xdr:to>
      <xdr:col>20</xdr:col>
      <xdr:colOff>38100</xdr:colOff>
      <xdr:row>58</xdr:row>
      <xdr:rowOff>145415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550920" y="99879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130175</xdr:rowOff>
    </xdr:from>
    <xdr:ext cx="72707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241040" y="1007427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27305</xdr:rowOff>
    </xdr:from>
    <xdr:to>
      <xdr:col>15</xdr:col>
      <xdr:colOff>149225</xdr:colOff>
      <xdr:row>58</xdr:row>
      <xdr:rowOff>128905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7432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113665</xdr:rowOff>
    </xdr:from>
    <xdr:ext cx="758825"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453640" y="100577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109220</xdr:rowOff>
    </xdr:from>
    <xdr:to>
      <xdr:col>11</xdr:col>
      <xdr:colOff>60325</xdr:colOff>
      <xdr:row>59</xdr:row>
      <xdr:rowOff>38735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955800" y="100533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23495</xdr:rowOff>
    </xdr:from>
    <xdr:ext cx="754380"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645920" y="101390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27305</xdr:rowOff>
    </xdr:from>
    <xdr:to>
      <xdr:col>6</xdr:col>
      <xdr:colOff>171450</xdr:colOff>
      <xdr:row>58</xdr:row>
      <xdr:rowOff>128905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14808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113665</xdr:rowOff>
    </xdr:from>
    <xdr:ext cx="749300" cy="2584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858520" y="10057765"/>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その他に係る経常収支比率は、簡易水道事業会計と下水道事業会計が企業会計に移行したことにより、前年度と比べ3.4</a:t>
          </a:r>
          <a:r>
            <a:rPr kumimoji="1" lang="ja-JP" altLang="en-US" sz="1100" b="0" i="0" baseline="0">
              <a:solidFill>
                <a:schemeClr val="dk1"/>
              </a:solidFill>
              <a:effectLst/>
              <a:latin typeface="+mn-lt"/>
              <a:ea typeface="+mn-ea"/>
              <a:cs typeface="+mn-cs"/>
            </a:rPr>
            <a:t>ポイント減少した</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今後は、</a:t>
          </a:r>
          <a:r>
            <a:rPr kumimoji="1" lang="ja-JP" altLang="ja-JP" sz="1100" b="0" i="0" baseline="0">
              <a:solidFill>
                <a:schemeClr val="dk1"/>
              </a:solidFill>
              <a:effectLst/>
              <a:latin typeface="+mn-lt"/>
              <a:ea typeface="+mn-ea"/>
              <a:cs typeface="+mn-cs"/>
            </a:rPr>
            <a:t>医療費の</a:t>
          </a:r>
          <a:r>
            <a:rPr kumimoji="1" lang="ja-JP" altLang="en-US" sz="1100" b="0" i="0" baseline="0">
              <a:solidFill>
                <a:schemeClr val="dk1"/>
              </a:solidFill>
              <a:effectLst/>
              <a:latin typeface="+mn-lt"/>
              <a:ea typeface="+mn-ea"/>
              <a:cs typeface="+mn-cs"/>
            </a:rPr>
            <a:t>増額</a:t>
          </a:r>
          <a:r>
            <a:rPr kumimoji="1" lang="ja-JP" altLang="ja-JP" sz="1100" b="0" i="0" baseline="0">
              <a:solidFill>
                <a:schemeClr val="dk1"/>
              </a:solidFill>
              <a:effectLst/>
              <a:latin typeface="+mn-lt"/>
              <a:ea typeface="+mn-ea"/>
              <a:cs typeface="+mn-cs"/>
            </a:rPr>
            <a:t>による国民健康保険事業特別会計に対する繰出金や後期高齢者医療広域連合に対する負担金</a:t>
          </a:r>
          <a:r>
            <a:rPr kumimoji="1" lang="ja-JP" altLang="en-US" sz="1100" b="0" i="0" baseline="0">
              <a:solidFill>
                <a:schemeClr val="dk1"/>
              </a:solidFill>
              <a:effectLst/>
              <a:latin typeface="+mn-lt"/>
              <a:ea typeface="+mn-ea"/>
              <a:cs typeface="+mn-cs"/>
            </a:rPr>
            <a:t>の増額、下水道事業会計に対する起債償還に係る繰出金の増額が懸念されるが、</a:t>
          </a:r>
          <a:r>
            <a:rPr kumimoji="1" lang="ja-JP" altLang="ja-JP" sz="1100" b="0" i="0" baseline="0">
              <a:solidFill>
                <a:sysClr val="windowText" lastClr="000000"/>
              </a:solidFill>
              <a:effectLst/>
              <a:latin typeface="+mn-lt"/>
              <a:ea typeface="+mn-ea"/>
              <a:cs typeface="+mn-cs"/>
            </a:rPr>
            <a:t>大野市行政改革推進プラン2021に基づき、各会計とも健全運営に努める。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88925" cy="2254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14806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5300" cy="25019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10843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530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10462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530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10081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5300"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9700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530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739120" y="9319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5300"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0739120" y="8938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5300" cy="25019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0739120" y="8557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84376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110490</xdr:rowOff>
    </xdr:from>
    <xdr:ext cx="761365" cy="250190"/>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4915515" y="1056894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179705</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54860" y="105968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114300</xdr:rowOff>
    </xdr:from>
    <xdr:ext cx="761365"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4915515" y="902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27940</xdr:rowOff>
    </xdr:from>
    <xdr:to>
      <xdr:col>82</xdr:col>
      <xdr:colOff>179705</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54860" y="9286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58</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086840" y="9781540"/>
          <a:ext cx="75692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55</xdr:row>
      <xdr:rowOff>46990</xdr:rowOff>
    </xdr:from>
    <xdr:ext cx="761365"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4915515" y="94767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9296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58</xdr:row>
      <xdr:rowOff>96520</xdr:rowOff>
    </xdr:from>
    <xdr:to>
      <xdr:col>78</xdr:col>
      <xdr:colOff>69850</xdr:colOff>
      <xdr:row>58</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298170" y="10040620"/>
          <a:ext cx="788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03604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100330</xdr:rowOff>
    </xdr:from>
    <xdr:ext cx="734695" cy="24892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746480" y="9530080"/>
          <a:ext cx="734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96520</xdr:rowOff>
    </xdr:from>
    <xdr:to>
      <xdr:col>73</xdr:col>
      <xdr:colOff>179705</xdr:colOff>
      <xdr:row>58</xdr:row>
      <xdr:rowOff>157480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2491720" y="10040620"/>
          <a:ext cx="8064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248640" y="9822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93876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58420</xdr:rowOff>
    </xdr:from>
    <xdr:to>
      <xdr:col>69</xdr:col>
      <xdr:colOff>92075</xdr:colOff>
      <xdr:row>58</xdr:row>
      <xdr:rowOff>157480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1684000" y="10002520"/>
          <a:ext cx="8077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44092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12700</xdr:rowOff>
    </xdr:from>
    <xdr:ext cx="75438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151360" y="96139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1653520" y="98755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43180</xdr:rowOff>
    </xdr:from>
    <xdr:ext cx="762000" cy="24892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1343640" y="9644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692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64818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89126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10386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5438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50112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9296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56</xdr:row>
      <xdr:rowOff>101600</xdr:rowOff>
    </xdr:from>
    <xdr:ext cx="761365"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4915515" y="9702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03604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132080</xdr:rowOff>
    </xdr:from>
    <xdr:ext cx="734695" cy="25146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746480" y="10076180"/>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248640" y="9989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132080</xdr:rowOff>
    </xdr:from>
    <xdr:ext cx="762000" cy="25146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938760" y="10076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44092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21590</xdr:rowOff>
    </xdr:from>
    <xdr:ext cx="75438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151360" y="101371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1653520" y="99517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93980</xdr:rowOff>
    </xdr:from>
    <xdr:ext cx="762000" cy="25908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34364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補助費等に係る経常収支比率は、類似団体平均と比べ低い状況が続いている。</a:t>
          </a:r>
          <a:endParaRPr lang="ja-JP" altLang="ja-JP" sz="1400">
            <a:effectLst/>
          </a:endParaRPr>
        </a:p>
        <a:p>
          <a:pPr eaLnBrk="1" fontAlgn="auto" latinLnBrk="0" hangingPunct="1"/>
          <a:r>
            <a:rPr lang="ja-JP" altLang="en-US" sz="1400">
              <a:effectLst/>
            </a:rPr>
            <a:t>　</a:t>
          </a:r>
          <a:r>
            <a:rPr lang="ja-JP" altLang="en-US" sz="1100">
              <a:effectLst/>
            </a:rPr>
            <a:t>令和２年度に補助費等</a:t>
          </a:r>
          <a:r>
            <a:rPr kumimoji="1" lang="ja-JP" altLang="ja-JP" sz="1100" b="0" i="0" baseline="0">
              <a:solidFill>
                <a:schemeClr val="dk1"/>
              </a:solidFill>
              <a:effectLst/>
              <a:latin typeface="+mn-lt"/>
              <a:ea typeface="+mn-ea"/>
              <a:cs typeface="+mn-cs"/>
            </a:rPr>
            <a:t>に係る経常収支比率が前年度と比べ4.3</a:t>
          </a:r>
          <a:r>
            <a:rPr kumimoji="1" lang="ja-JP" altLang="en-US" sz="1100" b="0" i="0" baseline="0">
              <a:solidFill>
                <a:schemeClr val="dk1"/>
              </a:solidFill>
              <a:effectLst/>
              <a:latin typeface="+mn-lt"/>
              <a:ea typeface="+mn-ea"/>
              <a:cs typeface="+mn-cs"/>
            </a:rPr>
            <a:t>ポイント増加</a:t>
          </a:r>
          <a:r>
            <a:rPr kumimoji="1" lang="ja-JP" altLang="ja-JP" sz="1100" b="0" i="0" baseline="0">
              <a:solidFill>
                <a:schemeClr val="dk1"/>
              </a:solidFill>
              <a:effectLst/>
              <a:latin typeface="+mn-lt"/>
              <a:ea typeface="+mn-ea"/>
              <a:cs typeface="+mn-cs"/>
            </a:rPr>
            <a:t>したのは、簡易水道事業会計と下水道事業会計が企業会計に移行したことによる。</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市が交付する補助金、交付金については、制度の改善、終了、統合などの見直しを図り、適正な交付に努める。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892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14806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5300"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7414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5300"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6957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5300"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739120" y="6499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5300" cy="25019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0739120" y="6042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5300" cy="25019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0739120" y="5585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84376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10160</xdr:rowOff>
    </xdr:from>
    <xdr:ext cx="761365"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4915515" y="703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179705</xdr:colOff>
      <xdr:row>41</xdr:row>
      <xdr:rowOff>38100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54860" y="70675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126365</xdr:rowOff>
    </xdr:from>
    <xdr:ext cx="761365"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4915515" y="5612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179705</xdr:colOff>
      <xdr:row>34</xdr:row>
      <xdr:rowOff>40640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54860" y="5869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143510</xdr:rowOff>
    </xdr:from>
    <xdr:to>
      <xdr:col>82</xdr:col>
      <xdr:colOff>107950</xdr:colOff>
      <xdr:row>36</xdr:row>
      <xdr:rowOff>168275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086840" y="6144260"/>
          <a:ext cx="75692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158115</xdr:rowOff>
    </xdr:from>
    <xdr:ext cx="761365" cy="24828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4915515" y="6330315"/>
          <a:ext cx="76136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9296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35</xdr:row>
      <xdr:rowOff>143510</xdr:rowOff>
    </xdr:from>
    <xdr:to>
      <xdr:col>78</xdr:col>
      <xdr:colOff>69850</xdr:colOff>
      <xdr:row>35</xdr:row>
      <xdr:rowOff>156845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298170" y="6144260"/>
          <a:ext cx="78867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03604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469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746480" y="63893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147320</xdr:rowOff>
    </xdr:from>
    <xdr:to>
      <xdr:col>73</xdr:col>
      <xdr:colOff>179705</xdr:colOff>
      <xdr:row>35</xdr:row>
      <xdr:rowOff>156845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2491720" y="614807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248640" y="62757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082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938760" y="6362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147320</xdr:rowOff>
    </xdr:from>
    <xdr:to>
      <xdr:col>69</xdr:col>
      <xdr:colOff>92075</xdr:colOff>
      <xdr:row>36</xdr:row>
      <xdr:rowOff>53975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1684000" y="6148070"/>
          <a:ext cx="80772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44092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54380" cy="24828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151360" y="635317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1653520" y="6257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134364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692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64818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89126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10386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5438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150112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117475</xdr:rowOff>
    </xdr:from>
    <xdr:to>
      <xdr:col>82</xdr:col>
      <xdr:colOff>158750</xdr:colOff>
      <xdr:row>37</xdr:row>
      <xdr:rowOff>47625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9296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35</xdr:row>
      <xdr:rowOff>133985</xdr:rowOff>
    </xdr:from>
    <xdr:ext cx="761365" cy="24955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4915515" y="613473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92075</xdr:rowOff>
    </xdr:from>
    <xdr:to>
      <xdr:col>78</xdr:col>
      <xdr:colOff>120650</xdr:colOff>
      <xdr:row>36</xdr:row>
      <xdr:rowOff>22225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03604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32385</xdr:rowOff>
    </xdr:from>
    <xdr:ext cx="734695" cy="24828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746480" y="5861685"/>
          <a:ext cx="7346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106045</xdr:rowOff>
    </xdr:from>
    <xdr:to>
      <xdr:col>74</xdr:col>
      <xdr:colOff>31750</xdr:colOff>
      <xdr:row>36</xdr:row>
      <xdr:rowOff>36195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248640" y="61067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46355</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93876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96520</xdr:rowOff>
    </xdr:from>
    <xdr:to>
      <xdr:col>69</xdr:col>
      <xdr:colOff>142875</xdr:colOff>
      <xdr:row>36</xdr:row>
      <xdr:rowOff>26670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44092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36830</xdr:rowOff>
    </xdr:from>
    <xdr:ext cx="75438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151360" y="58661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1653520" y="617537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134364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公債費に係る経常収支比率は類似団体平均に比べ低い。</a:t>
          </a:r>
          <a:endParaRPr kumimoji="1" lang="ja-JP" altLang="en-US" sz="1300">
            <a:latin typeface="ＭＳ Ｐゴシック"/>
            <a:ea typeface="ＭＳ Ｐゴシック"/>
          </a:endParaRPr>
        </a:p>
        <a:p>
          <a:r>
            <a:rPr kumimoji="1" lang="ja-JP" altLang="ja-JP" sz="1100" b="0" i="0" baseline="0">
              <a:solidFill>
                <a:schemeClr val="dk1"/>
              </a:solidFill>
              <a:effectLst/>
              <a:latin typeface="+mn-lt"/>
              <a:ea typeface="+mn-ea"/>
              <a:cs typeface="+mn-cs"/>
            </a:rPr>
            <a:t>　令和２年度は大型事業等の償還が終了したことや臨時財政対策債の利率見直しがあったことにより、前年度に比べ</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a:t>
          </a:r>
          <a:endParaRPr kumimoji="1" lang="ja-JP" altLang="en-US" sz="1300">
            <a:latin typeface="ＭＳ Ｐゴシック"/>
            <a:ea typeface="ＭＳ Ｐゴシック"/>
          </a:endParaRPr>
        </a:p>
        <a:p>
          <a:r>
            <a:rPr kumimoji="1" lang="ja-JP" altLang="ja-JP" sz="1100" b="0" i="0" baseline="0">
              <a:solidFill>
                <a:schemeClr val="dk1"/>
              </a:solidFill>
              <a:effectLst/>
              <a:latin typeface="+mn-lt"/>
              <a:ea typeface="+mn-ea"/>
              <a:cs typeface="+mn-cs"/>
            </a:rPr>
            <a:t>　今後も大型事業に伴う償還が予定されているが、償還額の平準化に努め、公債費の急激な上昇を抑える。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0830"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66294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847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847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8475" cy="25019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368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847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3368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8475"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3368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8475" cy="25019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3368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33832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58825"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427220" y="140131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269740" y="140411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58825" cy="250190"/>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427220" y="1242060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269740" y="126771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77470</xdr:rowOff>
    </xdr:from>
    <xdr:to>
      <xdr:col>24</xdr:col>
      <xdr:colOff>25400</xdr:colOff>
      <xdr:row>77</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594100" y="13279120"/>
          <a:ext cx="7442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158750</xdr:rowOff>
    </xdr:from>
    <xdr:ext cx="758825" cy="259080"/>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427220" y="1336040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307840" y="133883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179705</xdr:colOff>
      <xdr:row>77</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794000" y="1330960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550920" y="133883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101600</xdr:rowOff>
    </xdr:from>
    <xdr:ext cx="72707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241040" y="134747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107950</xdr:rowOff>
    </xdr:from>
    <xdr:to>
      <xdr:col>15</xdr:col>
      <xdr:colOff>98425</xdr:colOff>
      <xdr:row>77</xdr:row>
      <xdr:rowOff>115570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986280" y="1330960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743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86360</xdr:rowOff>
    </xdr:from>
    <xdr:ext cx="758825" cy="25146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453640" y="1345946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77470</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198880" y="1327912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22860</xdr:rowOff>
    </xdr:from>
    <xdr:to>
      <xdr:col>11</xdr:col>
      <xdr:colOff>60325</xdr:colOff>
      <xdr:row>78</xdr:row>
      <xdr:rowOff>124460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955800" y="133959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54380" cy="25146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645920" y="134823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14808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493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858520" y="134899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09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1427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692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40614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20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59842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136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79705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692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0033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307840" y="132283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43180</xdr:rowOff>
    </xdr:from>
    <xdr:ext cx="758825" cy="248920"/>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427220" y="13073380"/>
          <a:ext cx="758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72390</xdr:rowOff>
    </xdr:from>
    <xdr:to>
      <xdr:col>20</xdr:col>
      <xdr:colOff>38100</xdr:colOff>
      <xdr:row>78</xdr:row>
      <xdr:rowOff>2540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550920" y="132740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xdr:rowOff>
    </xdr:from>
    <xdr:ext cx="72707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241040" y="130429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743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168910</xdr:rowOff>
    </xdr:from>
    <xdr:ext cx="758825" cy="24892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453640" y="13027660"/>
          <a:ext cx="758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955800" y="13266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xdr:rowOff>
    </xdr:from>
    <xdr:ext cx="754380"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645920" y="130352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14808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138430</xdr:rowOff>
    </xdr:from>
    <xdr:ext cx="749300"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858520" y="1299718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公債費以外に係る経常収支比率は類似団体平均と比べ依然として高い状況が続いている。今後</a:t>
          </a:r>
          <a:r>
            <a:rPr kumimoji="1" lang="ja-JP" altLang="ja-JP" sz="1100" b="0" i="0" baseline="0">
              <a:solidFill>
                <a:sysClr val="windowText" lastClr="000000"/>
              </a:solidFill>
              <a:effectLst/>
              <a:latin typeface="+mn-lt"/>
              <a:ea typeface="+mn-ea"/>
              <a:cs typeface="+mn-cs"/>
            </a:rPr>
            <a:t>も大野市行政改革推進プラン2021に</a:t>
          </a:r>
          <a:r>
            <a:rPr kumimoji="1" lang="ja-JP" altLang="ja-JP" sz="1100" b="0" i="0" baseline="0">
              <a:solidFill>
                <a:schemeClr val="dk1"/>
              </a:solidFill>
              <a:effectLst/>
              <a:latin typeface="+mn-lt"/>
              <a:ea typeface="+mn-ea"/>
              <a:cs typeface="+mn-cs"/>
            </a:rPr>
            <a:t>基づき、経常経費の削減を図る。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892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14806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5300"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739120" y="1427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5300" cy="25019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0739120" y="13815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5300" cy="25019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0739120" y="13357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5300" cy="25019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0739120" y="12900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5300" cy="25019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0739120" y="12443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5300" cy="25019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0739120" y="11986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84376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21590</xdr:rowOff>
    </xdr:from>
    <xdr:ext cx="761365" cy="25908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4915515" y="13737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179705</xdr:colOff>
      <xdr:row>80</xdr:row>
      <xdr:rowOff>49530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54860" y="13765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99060</xdr:rowOff>
    </xdr:from>
    <xdr:ext cx="761365" cy="250190"/>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4915515" y="124434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179705</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54860" y="12700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83820</xdr:rowOff>
    </xdr:from>
    <xdr:to>
      <xdr:col>82</xdr:col>
      <xdr:colOff>107950</xdr:colOff>
      <xdr:row>79</xdr:row>
      <xdr:rowOff>88265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086840" y="13628370"/>
          <a:ext cx="7569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166370</xdr:rowOff>
    </xdr:from>
    <xdr:ext cx="761365" cy="251460"/>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4915515" y="13025120"/>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9296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79</xdr:row>
      <xdr:rowOff>88265</xdr:rowOff>
    </xdr:from>
    <xdr:to>
      <xdr:col>78</xdr:col>
      <xdr:colOff>69850</xdr:colOff>
      <xdr:row>79</xdr:row>
      <xdr:rowOff>101600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298170" y="13632815"/>
          <a:ext cx="78867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27940</xdr:rowOff>
    </xdr:from>
    <xdr:to>
      <xdr:col>78</xdr:col>
      <xdr:colOff>120650</xdr:colOff>
      <xdr:row>77</xdr:row>
      <xdr:rowOff>129540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03604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139700</xdr:rowOff>
    </xdr:from>
    <xdr:ext cx="73469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746480" y="129984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101600</xdr:rowOff>
    </xdr:from>
    <xdr:to>
      <xdr:col>73</xdr:col>
      <xdr:colOff>179705</xdr:colOff>
      <xdr:row>79</xdr:row>
      <xdr:rowOff>106680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2491720" y="1364615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248640" y="132067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93876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106680</xdr:rowOff>
    </xdr:from>
    <xdr:to>
      <xdr:col>69</xdr:col>
      <xdr:colOff>92075</xdr:colOff>
      <xdr:row>79</xdr:row>
      <xdr:rowOff>124460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1684000" y="13651230"/>
          <a:ext cx="8077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44092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5438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151360" y="129667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1653520" y="13152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62230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134364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692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64818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89126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10386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5438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150112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79</xdr:row>
      <xdr:rowOff>33020</xdr:rowOff>
    </xdr:from>
    <xdr:to>
      <xdr:col>82</xdr:col>
      <xdr:colOff>158750</xdr:colOff>
      <xdr:row>79</xdr:row>
      <xdr:rowOff>134620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9296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79</xdr:row>
      <xdr:rowOff>5080</xdr:rowOff>
    </xdr:from>
    <xdr:ext cx="761365" cy="259080"/>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4915515" y="13549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37465</xdr:rowOff>
    </xdr:from>
    <xdr:to>
      <xdr:col>78</xdr:col>
      <xdr:colOff>120650</xdr:colOff>
      <xdr:row>79</xdr:row>
      <xdr:rowOff>139065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03604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123825</xdr:rowOff>
    </xdr:from>
    <xdr:ext cx="734695" cy="24828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746480" y="13668375"/>
          <a:ext cx="7346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50800</xdr:rowOff>
    </xdr:from>
    <xdr:to>
      <xdr:col>74</xdr:col>
      <xdr:colOff>31750</xdr:colOff>
      <xdr:row>79</xdr:row>
      <xdr:rowOff>152400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248640" y="135953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137160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938760" y="1368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55880</xdr:rowOff>
    </xdr:from>
    <xdr:to>
      <xdr:col>69</xdr:col>
      <xdr:colOff>142875</xdr:colOff>
      <xdr:row>79</xdr:row>
      <xdr:rowOff>157480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44092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142240</xdr:rowOff>
    </xdr:from>
    <xdr:ext cx="75438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151360" y="136867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73660</xdr:rowOff>
    </xdr:from>
    <xdr:to>
      <xdr:col>65</xdr:col>
      <xdr:colOff>53975</xdr:colOff>
      <xdr:row>80</xdr:row>
      <xdr:rowOff>3810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1653520" y="136182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160020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134364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280670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111631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605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福井県大野市</a:t>
          </a:r>
        </a:p>
      </xdr:txBody>
    </xdr:sp>
    <xdr:clientData/>
  </xdr:twoCellAnchor>
  <xdr:twoCellAnchor>
    <xdr:from>
      <xdr:col>39</xdr:col>
      <xdr:colOff>1066800</xdr:colOff>
      <xdr:row>0</xdr:row>
      <xdr:rowOff>0</xdr:rowOff>
    </xdr:from>
    <xdr:to>
      <xdr:col>41</xdr:col>
      <xdr:colOff>502285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720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484505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2615" y="12700"/>
          <a:ext cx="172339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171450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6920" cy="24828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947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6106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5692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683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2835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56920" cy="25019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14134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957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5692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8149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6308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692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88565"/>
          <a:ext cx="756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23044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692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62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97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692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835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6920" cy="24828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5087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9905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5120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38772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34156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5120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68529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010150" y="19418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14605</xdr:rowOff>
    </xdr:from>
    <xdr:to>
      <xdr:col>29</xdr:col>
      <xdr:colOff>127000</xdr:colOff>
      <xdr:row>15</xdr:row>
      <xdr:rowOff>58420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4508500" y="2633980"/>
          <a:ext cx="59055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64770</xdr:rowOff>
    </xdr:from>
    <xdr:ext cx="751205" cy="25019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684145"/>
          <a:ext cx="7512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171450</xdr:colOff>
      <xdr:row>16</xdr:row>
      <xdr:rowOff>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048250" y="271208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14605</xdr:rowOff>
    </xdr:from>
    <xdr:to>
      <xdr:col>26</xdr:col>
      <xdr:colOff>50800</xdr:colOff>
      <xdr:row>15</xdr:row>
      <xdr:rowOff>16510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886200" y="2633980"/>
          <a:ext cx="6223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635</xdr:rowOff>
    </xdr:from>
    <xdr:to>
      <xdr:col>26</xdr:col>
      <xdr:colOff>101600</xdr:colOff>
      <xdr:row>16</xdr:row>
      <xdr:rowOff>102235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457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86995</xdr:rowOff>
    </xdr:from>
    <xdr:ext cx="731520" cy="25082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2877820"/>
          <a:ext cx="7315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15</xdr:row>
      <xdr:rowOff>16510</xdr:rowOff>
    </xdr:from>
    <xdr:to>
      <xdr:col>22</xdr:col>
      <xdr:colOff>114300</xdr:colOff>
      <xdr:row>15</xdr:row>
      <xdr:rowOff>31115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257550" y="2635885"/>
          <a:ext cx="62865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25400</xdr:rowOff>
    </xdr:from>
    <xdr:to>
      <xdr:col>22</xdr:col>
      <xdr:colOff>165100</xdr:colOff>
      <xdr:row>16</xdr:row>
      <xdr:rowOff>127000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8354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111760</xdr:rowOff>
    </xdr:from>
    <xdr:ext cx="762000" cy="24892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29025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31115</xdr:rowOff>
    </xdr:from>
    <xdr:to>
      <xdr:col>18</xdr:col>
      <xdr:colOff>171450</xdr:colOff>
      <xdr:row>15</xdr:row>
      <xdr:rowOff>86995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622550" y="2650490"/>
          <a:ext cx="6350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40640</xdr:rowOff>
    </xdr:from>
    <xdr:to>
      <xdr:col>19</xdr:col>
      <xdr:colOff>38100</xdr:colOff>
      <xdr:row>16</xdr:row>
      <xdr:rowOff>141605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213100" y="283146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16</xdr:row>
      <xdr:rowOff>126365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57175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144145</xdr:rowOff>
    </xdr:from>
    <xdr:ext cx="756920" cy="25082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293497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20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7620</xdr:rowOff>
    </xdr:from>
    <xdr:to>
      <xdr:col>29</xdr:col>
      <xdr:colOff>171450</xdr:colOff>
      <xdr:row>15</xdr:row>
      <xdr:rowOff>109220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048250" y="262699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24130</xdr:rowOff>
    </xdr:from>
    <xdr:ext cx="75120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24720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135255</xdr:rowOff>
    </xdr:from>
    <xdr:to>
      <xdr:col>26</xdr:col>
      <xdr:colOff>101600</xdr:colOff>
      <xdr:row>15</xdr:row>
      <xdr:rowOff>65405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457700" y="258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76200</xdr:rowOff>
    </xdr:from>
    <xdr:ext cx="731520" cy="25019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2352675"/>
          <a:ext cx="7315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137160</xdr:rowOff>
    </xdr:from>
    <xdr:to>
      <xdr:col>22</xdr:col>
      <xdr:colOff>165100</xdr:colOff>
      <xdr:row>15</xdr:row>
      <xdr:rowOff>67310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835400" y="258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77470</xdr:rowOff>
    </xdr:from>
    <xdr:ext cx="762000" cy="24892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23539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151765</xdr:rowOff>
    </xdr:from>
    <xdr:to>
      <xdr:col>19</xdr:col>
      <xdr:colOff>38100</xdr:colOff>
      <xdr:row>15</xdr:row>
      <xdr:rowOff>81915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213100" y="259969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13</xdr:row>
      <xdr:rowOff>92075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236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36195</xdr:rowOff>
    </xdr:from>
    <xdr:to>
      <xdr:col>15</xdr:col>
      <xdr:colOff>101600</xdr:colOff>
      <xdr:row>15</xdr:row>
      <xdr:rowOff>137795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57175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147955</xdr:rowOff>
    </xdr:from>
    <xdr:ext cx="75692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242443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95,353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171450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4803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56920" cy="24955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33869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70231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5692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88086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5659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5692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4236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61087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5692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9664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6920" cy="24955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50989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09905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51205"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168900" y="7528560"/>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010150" y="755650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51205"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168900" y="6085840"/>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63430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310515</xdr:rowOff>
    </xdr:from>
    <xdr:to>
      <xdr:col>29</xdr:col>
      <xdr:colOff>127000</xdr:colOff>
      <xdr:row>35</xdr:row>
      <xdr:rowOff>327025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508500" y="6920865"/>
          <a:ext cx="59055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318770</xdr:rowOff>
    </xdr:from>
    <xdr:ext cx="75120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168900" y="692912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171450</xdr:colOff>
      <xdr:row>36</xdr:row>
      <xdr:rowOff>104775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048250" y="695642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327025</xdr:rowOff>
    </xdr:from>
    <xdr:to>
      <xdr:col>26</xdr:col>
      <xdr:colOff>50800</xdr:colOff>
      <xdr:row>36</xdr:row>
      <xdr:rowOff>60325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886200" y="6937375"/>
          <a:ext cx="622300" cy="762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4577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76835</xdr:rowOff>
    </xdr:from>
    <xdr:ext cx="731520" cy="25463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165600" y="7030085"/>
          <a:ext cx="7315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36</xdr:row>
      <xdr:rowOff>48260</xdr:rowOff>
    </xdr:from>
    <xdr:to>
      <xdr:col>22</xdr:col>
      <xdr:colOff>114300</xdr:colOff>
      <xdr:row>36</xdr:row>
      <xdr:rowOff>60325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257550" y="7001510"/>
          <a:ext cx="62865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95885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8354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106045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543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48260</xdr:rowOff>
    </xdr:from>
    <xdr:to>
      <xdr:col>18</xdr:col>
      <xdr:colOff>171450</xdr:colOff>
      <xdr:row>36</xdr:row>
      <xdr:rowOff>71120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622550" y="7001510"/>
          <a:ext cx="6350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320040</xdr:rowOff>
    </xdr:from>
    <xdr:to>
      <xdr:col>19</xdr:col>
      <xdr:colOff>38100</xdr:colOff>
      <xdr:row>36</xdr:row>
      <xdr:rowOff>79375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213100" y="693039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90170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1465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57175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68580</xdr:rowOff>
    </xdr:from>
    <xdr:ext cx="75692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279650" y="667893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20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9403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260985</xdr:rowOff>
    </xdr:from>
    <xdr:to>
      <xdr:col>29</xdr:col>
      <xdr:colOff>171450</xdr:colOff>
      <xdr:row>36</xdr:row>
      <xdr:rowOff>19050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048250" y="687133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104775</xdr:rowOff>
    </xdr:from>
    <xdr:ext cx="75120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168900" y="671512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24,452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275590</xdr:rowOff>
    </xdr:from>
    <xdr:to>
      <xdr:col>26</xdr:col>
      <xdr:colOff>101600</xdr:colOff>
      <xdr:row>36</xdr:row>
      <xdr:rowOff>34925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457700" y="6885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45720</xdr:rowOff>
    </xdr:from>
    <xdr:ext cx="73152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65600" y="6656070"/>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9525</xdr:rowOff>
    </xdr:from>
    <xdr:to>
      <xdr:col>22</xdr:col>
      <xdr:colOff>165100</xdr:colOff>
      <xdr:row>36</xdr:row>
      <xdr:rowOff>111125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835400" y="696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95885</xdr:rowOff>
    </xdr:from>
    <xdr:ext cx="7620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20,430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340360</xdr:rowOff>
    </xdr:from>
    <xdr:to>
      <xdr:col>19</xdr:col>
      <xdr:colOff>38100</xdr:colOff>
      <xdr:row>36</xdr:row>
      <xdr:rowOff>99060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213100" y="695071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83820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14650" y="70370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571750" y="697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106680</xdr:rowOff>
    </xdr:from>
    <xdr:ext cx="75692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279650" y="705993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32,329
31,777
872.43
24,824,056
23,920,223
842,134
10,315,507
13,409,299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45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4835"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483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483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4835" cy="24892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1763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2291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6762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4892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229100" y="50380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5262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157480</xdr:rowOff>
    </xdr:from>
    <xdr:to>
      <xdr:col>24</xdr:col>
      <xdr:colOff>63500</xdr:colOff>
      <xdr:row>34</xdr:row>
      <xdr:rowOff>39370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29000" y="5815330"/>
          <a:ext cx="7493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2291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12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15240</xdr:rowOff>
    </xdr:from>
    <xdr:to>
      <xdr:col>19</xdr:col>
      <xdr:colOff>171450</xdr:colOff>
      <xdr:row>34</xdr:row>
      <xdr:rowOff>39370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622550" y="5844540"/>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84550" y="6234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154940</xdr:rowOff>
    </xdr:from>
    <xdr:ext cx="525145" cy="25146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87065" y="63271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15240</xdr:rowOff>
    </xdr:from>
    <xdr:to>
      <xdr:col>15</xdr:col>
      <xdr:colOff>50800</xdr:colOff>
      <xdr:row>34</xdr:row>
      <xdr:rowOff>17780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28800" y="584454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7175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1270</xdr:rowOff>
    </xdr:from>
    <xdr:ext cx="52514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93315" y="6344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17780</xdr:rowOff>
    </xdr:from>
    <xdr:to>
      <xdr:col>10</xdr:col>
      <xdr:colOff>114300</xdr:colOff>
      <xdr:row>34</xdr:row>
      <xdr:rowOff>82550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28700" y="5847080"/>
          <a:ext cx="8001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78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10160</xdr:rowOff>
    </xdr:from>
    <xdr:ext cx="52387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80515" y="63538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84250" y="6275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24130</xdr:rowOff>
    </xdr:from>
    <xdr:ext cx="52514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6765" y="6367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692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511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106680</xdr:rowOff>
    </xdr:from>
    <xdr:to>
      <xdr:col>24</xdr:col>
      <xdr:colOff>114300</xdr:colOff>
      <xdr:row>34</xdr:row>
      <xdr:rowOff>36830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1275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129540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229100" y="561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160020</xdr:rowOff>
    </xdr:from>
    <xdr:to>
      <xdr:col>20</xdr:col>
      <xdr:colOff>38100</xdr:colOff>
      <xdr:row>34</xdr:row>
      <xdr:rowOff>90170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84550" y="5817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106680</xdr:rowOff>
    </xdr:from>
    <xdr:ext cx="52514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87065" y="5593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135890</xdr:rowOff>
    </xdr:from>
    <xdr:to>
      <xdr:col>15</xdr:col>
      <xdr:colOff>101600</xdr:colOff>
      <xdr:row>34</xdr:row>
      <xdr:rowOff>66040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7175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82550</xdr:rowOff>
    </xdr:from>
    <xdr:ext cx="52514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93315" y="55689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137795</xdr:rowOff>
    </xdr:from>
    <xdr:to>
      <xdr:col>10</xdr:col>
      <xdr:colOff>165100</xdr:colOff>
      <xdr:row>34</xdr:row>
      <xdr:rowOff>67945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780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84455</xdr:rowOff>
    </xdr:from>
    <xdr:ext cx="52387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80515" y="55708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84250" y="5861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149860</xdr:rowOff>
    </xdr:from>
    <xdr:ext cx="52514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86765" y="5636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675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892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474980" y="103987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45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45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114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4835" cy="2514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483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483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1763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4828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229100" y="99993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9996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2291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108450" y="8648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55</xdr:row>
      <xdr:rowOff>127000</xdr:rowOff>
    </xdr:from>
    <xdr:to>
      <xdr:col>24</xdr:col>
      <xdr:colOff>63500</xdr:colOff>
      <xdr:row>56</xdr:row>
      <xdr:rowOff>21590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429000" y="9556750"/>
          <a:ext cx="7493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534670" cy="25146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229100" y="96647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127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21590</xdr:rowOff>
    </xdr:from>
    <xdr:to>
      <xdr:col>19</xdr:col>
      <xdr:colOff>171450</xdr:colOff>
      <xdr:row>56</xdr:row>
      <xdr:rowOff>41910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622550" y="9622790"/>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92710</xdr:rowOff>
    </xdr:from>
    <xdr:to>
      <xdr:col>20</xdr:col>
      <xdr:colOff>38100</xdr:colOff>
      <xdr:row>57</xdr:row>
      <xdr:rowOff>22860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384550" y="9693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13970</xdr:rowOff>
    </xdr:from>
    <xdr:ext cx="52514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187065" y="9786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41910</xdr:rowOff>
    </xdr:from>
    <xdr:to>
      <xdr:col>15</xdr:col>
      <xdr:colOff>50800</xdr:colOff>
      <xdr:row>56</xdr:row>
      <xdr:rowOff>68580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828800" y="964311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140335</xdr:rowOff>
    </xdr:from>
    <xdr:to>
      <xdr:col>15</xdr:col>
      <xdr:colOff>101600</xdr:colOff>
      <xdr:row>57</xdr:row>
      <xdr:rowOff>70485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57175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61595</xdr:rowOff>
    </xdr:from>
    <xdr:ext cx="52514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393315" y="9834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56</xdr:row>
      <xdr:rowOff>68580</xdr:rowOff>
    </xdr:from>
    <xdr:to>
      <xdr:col>10</xdr:col>
      <xdr:colOff>114300</xdr:colOff>
      <xdr:row>56</xdr:row>
      <xdr:rowOff>81915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028700" y="9669780"/>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7780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43815</xdr:rowOff>
    </xdr:from>
    <xdr:ext cx="523875" cy="24828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580515" y="981646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132715</xdr:rowOff>
    </xdr:from>
    <xdr:to>
      <xdr:col>6</xdr:col>
      <xdr:colOff>38100</xdr:colOff>
      <xdr:row>57</xdr:row>
      <xdr:rowOff>63500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984250" y="97339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53975</xdr:rowOff>
    </xdr:from>
    <xdr:ext cx="525145" cy="24955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786765" y="98266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692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4511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76200</xdr:rowOff>
    </xdr:from>
    <xdr:to>
      <xdr:col>24</xdr:col>
      <xdr:colOff>114300</xdr:colOff>
      <xdr:row>56</xdr:row>
      <xdr:rowOff>6350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1275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99060</xdr:rowOff>
    </xdr:from>
    <xdr:ext cx="534670" cy="25019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229100" y="93573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142240</xdr:rowOff>
    </xdr:from>
    <xdr:to>
      <xdr:col>20</xdr:col>
      <xdr:colOff>38100</xdr:colOff>
      <xdr:row>56</xdr:row>
      <xdr:rowOff>72390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384550" y="9571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88900</xdr:rowOff>
    </xdr:from>
    <xdr:ext cx="525145" cy="24892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187065" y="934720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162560</xdr:rowOff>
    </xdr:from>
    <xdr:to>
      <xdr:col>15</xdr:col>
      <xdr:colOff>101600</xdr:colOff>
      <xdr:row>56</xdr:row>
      <xdr:rowOff>92710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57175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109220</xdr:rowOff>
    </xdr:from>
    <xdr:ext cx="525145" cy="25146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393315" y="93675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17780</xdr:rowOff>
    </xdr:from>
    <xdr:to>
      <xdr:col>10</xdr:col>
      <xdr:colOff>165100</xdr:colOff>
      <xdr:row>56</xdr:row>
      <xdr:rowOff>119380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7780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135890</xdr:rowOff>
    </xdr:from>
    <xdr:ext cx="52387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580515" y="93941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31115</xdr:rowOff>
    </xdr:from>
    <xdr:to>
      <xdr:col>6</xdr:col>
      <xdr:colOff>38100</xdr:colOff>
      <xdr:row>56</xdr:row>
      <xdr:rowOff>132715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984250" y="9632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149225</xdr:rowOff>
    </xdr:from>
    <xdr:ext cx="52514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86765" y="9407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66675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9395" cy="24892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474980" y="133705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45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45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45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1145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1763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2291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3486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2291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108450" y="12080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74</xdr:row>
      <xdr:rowOff>127635</xdr:rowOff>
    </xdr:from>
    <xdr:to>
      <xdr:col>24</xdr:col>
      <xdr:colOff>63500</xdr:colOff>
      <xdr:row>77</xdr:row>
      <xdr:rowOff>121285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429000" y="12814935"/>
          <a:ext cx="7493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53975</xdr:rowOff>
    </xdr:from>
    <xdr:ext cx="469900" cy="24955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229100" y="132556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12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100965</xdr:rowOff>
    </xdr:from>
    <xdr:to>
      <xdr:col>19</xdr:col>
      <xdr:colOff>171450</xdr:colOff>
      <xdr:row>77</xdr:row>
      <xdr:rowOff>121285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622550" y="13302615"/>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144145</xdr:rowOff>
    </xdr:from>
    <xdr:to>
      <xdr:col>20</xdr:col>
      <xdr:colOff>38100</xdr:colOff>
      <xdr:row>78</xdr:row>
      <xdr:rowOff>74930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384550" y="133457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65405</xdr:rowOff>
    </xdr:from>
    <xdr:ext cx="462280" cy="24955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219450" y="13438505"/>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66675</xdr:rowOff>
    </xdr:from>
    <xdr:to>
      <xdr:col>15</xdr:col>
      <xdr:colOff>50800</xdr:colOff>
      <xdr:row>77</xdr:row>
      <xdr:rowOff>100965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828800" y="12753975"/>
          <a:ext cx="79375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57175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53975</xdr:rowOff>
    </xdr:from>
    <xdr:ext cx="459105" cy="24955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406650" y="1342707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74</xdr:row>
      <xdr:rowOff>66675</xdr:rowOff>
    </xdr:from>
    <xdr:to>
      <xdr:col>10</xdr:col>
      <xdr:colOff>114300</xdr:colOff>
      <xdr:row>76</xdr:row>
      <xdr:rowOff>157480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028700" y="12753975"/>
          <a:ext cx="80010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7780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59105" cy="25146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12900" y="1339088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984250" y="13332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52070</xdr:rowOff>
    </xdr:from>
    <xdr:ext cx="462280" cy="25146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19150" y="134251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692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4511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76835</xdr:rowOff>
    </xdr:from>
    <xdr:to>
      <xdr:col>24</xdr:col>
      <xdr:colOff>114300</xdr:colOff>
      <xdr:row>75</xdr:row>
      <xdr:rowOff>6985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127500" y="127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99695</xdr:rowOff>
    </xdr:from>
    <xdr:ext cx="534670" cy="24955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229100" y="126155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70485</xdr:rowOff>
    </xdr:from>
    <xdr:to>
      <xdr:col>20</xdr:col>
      <xdr:colOff>38100</xdr:colOff>
      <xdr:row>78</xdr:row>
      <xdr:rowOff>635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384550" y="13272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17780</xdr:rowOff>
    </xdr:from>
    <xdr:ext cx="462280" cy="25146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219450" y="130479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50165</xdr:rowOff>
    </xdr:from>
    <xdr:to>
      <xdr:col>15</xdr:col>
      <xdr:colOff>101600</xdr:colOff>
      <xdr:row>77</xdr:row>
      <xdr:rowOff>151765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57175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168275</xdr:rowOff>
    </xdr:from>
    <xdr:ext cx="459105" cy="24955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406650" y="130270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15875</xdr:rowOff>
    </xdr:from>
    <xdr:to>
      <xdr:col>10</xdr:col>
      <xdr:colOff>165100</xdr:colOff>
      <xdr:row>74</xdr:row>
      <xdr:rowOff>117475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778000" y="127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72</xdr:row>
      <xdr:rowOff>133985</xdr:rowOff>
    </xdr:from>
    <xdr:ext cx="523875" cy="24955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580515" y="124783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106680</xdr:rowOff>
    </xdr:from>
    <xdr:to>
      <xdr:col>6</xdr:col>
      <xdr:colOff>38100</xdr:colOff>
      <xdr:row>77</xdr:row>
      <xdr:rowOff>36830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984250" y="13136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53340</xdr:rowOff>
    </xdr:from>
    <xdr:ext cx="525145" cy="25019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86765" y="129120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66675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45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1145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83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83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1763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2291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6743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4955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229100" y="151644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5389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92</xdr:row>
      <xdr:rowOff>94615</xdr:rowOff>
    </xdr:from>
    <xdr:to>
      <xdr:col>24</xdr:col>
      <xdr:colOff>63500</xdr:colOff>
      <xdr:row>92</xdr:row>
      <xdr:rowOff>120650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429000" y="15868015"/>
          <a:ext cx="7493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170180</xdr:rowOff>
    </xdr:from>
    <xdr:ext cx="534670"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229100" y="1611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127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120650</xdr:rowOff>
    </xdr:from>
    <xdr:to>
      <xdr:col>19</xdr:col>
      <xdr:colOff>171450</xdr:colOff>
      <xdr:row>92</xdr:row>
      <xdr:rowOff>158750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622550" y="1589405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47625</xdr:rowOff>
    </xdr:from>
    <xdr:to>
      <xdr:col>20</xdr:col>
      <xdr:colOff>38100</xdr:colOff>
      <xdr:row>94</xdr:row>
      <xdr:rowOff>149225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384550" y="16163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140335</xdr:rowOff>
    </xdr:from>
    <xdr:ext cx="52514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187065" y="16256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143510</xdr:rowOff>
    </xdr:from>
    <xdr:to>
      <xdr:col>15</xdr:col>
      <xdr:colOff>50800</xdr:colOff>
      <xdr:row>92</xdr:row>
      <xdr:rowOff>158750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828800" y="1591691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123190</xdr:rowOff>
    </xdr:from>
    <xdr:to>
      <xdr:col>15</xdr:col>
      <xdr:colOff>101600</xdr:colOff>
      <xdr:row>95</xdr:row>
      <xdr:rowOff>53340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57175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44450</xdr:rowOff>
    </xdr:from>
    <xdr:ext cx="52514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393315" y="16332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92</xdr:row>
      <xdr:rowOff>143510</xdr:rowOff>
    </xdr:from>
    <xdr:to>
      <xdr:col>10</xdr:col>
      <xdr:colOff>114300</xdr:colOff>
      <xdr:row>93</xdr:row>
      <xdr:rowOff>31750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028700" y="15916910"/>
          <a:ext cx="8001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109855</xdr:rowOff>
    </xdr:from>
    <xdr:to>
      <xdr:col>10</xdr:col>
      <xdr:colOff>165100</xdr:colOff>
      <xdr:row>95</xdr:row>
      <xdr:rowOff>40640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7780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31750</xdr:rowOff>
    </xdr:from>
    <xdr:ext cx="523875" cy="24892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580515" y="163195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127635</xdr:rowOff>
    </xdr:from>
    <xdr:to>
      <xdr:col>6</xdr:col>
      <xdr:colOff>38100</xdr:colOff>
      <xdr:row>95</xdr:row>
      <xdr:rowOff>57785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984250" y="16243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2514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786765" y="163366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4511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92</xdr:row>
      <xdr:rowOff>43815</xdr:rowOff>
    </xdr:from>
    <xdr:to>
      <xdr:col>24</xdr:col>
      <xdr:colOff>114300</xdr:colOff>
      <xdr:row>92</xdr:row>
      <xdr:rowOff>145415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127500" y="158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66675</xdr:rowOff>
    </xdr:from>
    <xdr:ext cx="598805" cy="24828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229100" y="1566862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100,370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69850</xdr:rowOff>
    </xdr:from>
    <xdr:to>
      <xdr:col>20</xdr:col>
      <xdr:colOff>38100</xdr:colOff>
      <xdr:row>92</xdr:row>
      <xdr:rowOff>171450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384550" y="1584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16510</xdr:rowOff>
    </xdr:from>
    <xdr:ext cx="52514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187065" y="156184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107950</xdr:rowOff>
    </xdr:from>
    <xdr:to>
      <xdr:col>15</xdr:col>
      <xdr:colOff>101600</xdr:colOff>
      <xdr:row>93</xdr:row>
      <xdr:rowOff>38100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571750" y="15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54610</xdr:rowOff>
    </xdr:from>
    <xdr:ext cx="525145" cy="24892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393315" y="1565656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92075</xdr:rowOff>
    </xdr:from>
    <xdr:to>
      <xdr:col>10</xdr:col>
      <xdr:colOff>165100</xdr:colOff>
      <xdr:row>93</xdr:row>
      <xdr:rowOff>22225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778000" y="15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38735</xdr:rowOff>
    </xdr:from>
    <xdr:ext cx="52387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580515" y="156406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152400</xdr:rowOff>
    </xdr:from>
    <xdr:to>
      <xdr:col>6</xdr:col>
      <xdr:colOff>38100</xdr:colOff>
      <xdr:row>93</xdr:row>
      <xdr:rowOff>82550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984250" y="15925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99060</xdr:rowOff>
    </xdr:from>
    <xdr:ext cx="525145" cy="25019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786765" y="157010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9182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939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72643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801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41782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8010" cy="24892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417820" y="5826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801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41782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01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41782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4892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417820" y="4683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125095</xdr:rowOff>
    </xdr:from>
    <xdr:to>
      <xdr:col>54</xdr:col>
      <xdr:colOff>171450</xdr:colOff>
      <xdr:row>36</xdr:row>
      <xdr:rowOff>49530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429750" y="5440045"/>
          <a:ext cx="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3725" cy="25019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9480550" y="622554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359900" y="6221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372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9480550" y="52152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359900" y="5440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85090</xdr:rowOff>
    </xdr:from>
    <xdr:to>
      <xdr:col>55</xdr:col>
      <xdr:colOff>0</xdr:colOff>
      <xdr:row>38</xdr:row>
      <xdr:rowOff>29210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686800" y="6085840"/>
          <a:ext cx="74295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166370</xdr:rowOff>
    </xdr:from>
    <xdr:ext cx="593725" cy="25146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9480550" y="5824220"/>
          <a:ext cx="5937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398000" y="5972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37</xdr:row>
      <xdr:rowOff>167640</xdr:rowOff>
    </xdr:from>
    <xdr:to>
      <xdr:col>50</xdr:col>
      <xdr:colOff>114300</xdr:colOff>
      <xdr:row>38</xdr:row>
      <xdr:rowOff>29210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86700" y="651129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360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23495</xdr:rowOff>
    </xdr:from>
    <xdr:ext cx="52387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38515" y="6195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167640</xdr:rowOff>
    </xdr:from>
    <xdr:to>
      <xdr:col>45</xdr:col>
      <xdr:colOff>171450</xdr:colOff>
      <xdr:row>38</xdr:row>
      <xdr:rowOff>3810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080250" y="651129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42250" y="6444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47625</xdr:rowOff>
    </xdr:from>
    <xdr:ext cx="52514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44765" y="6219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161290</xdr:rowOff>
    </xdr:from>
    <xdr:to>
      <xdr:col>41</xdr:col>
      <xdr:colOff>50800</xdr:colOff>
      <xdr:row>38</xdr:row>
      <xdr:rowOff>3810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286500" y="650494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02945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58420</xdr:rowOff>
    </xdr:from>
    <xdr:ext cx="52514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851015" y="6230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115570</xdr:rowOff>
    </xdr:from>
    <xdr:to>
      <xdr:col>36</xdr:col>
      <xdr:colOff>165100</xdr:colOff>
      <xdr:row>38</xdr:row>
      <xdr:rowOff>45720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2357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36830</xdr:rowOff>
    </xdr:from>
    <xdr:ext cx="52387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038215" y="6551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692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90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34290</xdr:rowOff>
    </xdr:from>
    <xdr:to>
      <xdr:col>55</xdr:col>
      <xdr:colOff>50800</xdr:colOff>
      <xdr:row>35</xdr:row>
      <xdr:rowOff>135890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398000" y="6035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12700</xdr:rowOff>
    </xdr:from>
    <xdr:ext cx="593725"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9480550" y="60134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169,320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149225</xdr:rowOff>
    </xdr:from>
    <xdr:to>
      <xdr:col>50</xdr:col>
      <xdr:colOff>165100</xdr:colOff>
      <xdr:row>38</xdr:row>
      <xdr:rowOff>79375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360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70485</xdr:rowOff>
    </xdr:from>
    <xdr:ext cx="52387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38515" y="65855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116840</xdr:rowOff>
    </xdr:from>
    <xdr:to>
      <xdr:col>46</xdr:col>
      <xdr:colOff>38100</xdr:colOff>
      <xdr:row>38</xdr:row>
      <xdr:rowOff>46990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42250" y="6460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38100</xdr:rowOff>
    </xdr:from>
    <xdr:ext cx="52514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44765" y="6553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124460</xdr:rowOff>
    </xdr:from>
    <xdr:to>
      <xdr:col>41</xdr:col>
      <xdr:colOff>101600</xdr:colOff>
      <xdr:row>38</xdr:row>
      <xdr:rowOff>54610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02945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45720</xdr:rowOff>
    </xdr:from>
    <xdr:ext cx="52514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851015" y="65608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110490</xdr:rowOff>
    </xdr:from>
    <xdr:to>
      <xdr:col>36</xdr:col>
      <xdr:colOff>165100</xdr:colOff>
      <xdr:row>38</xdr:row>
      <xdr:rowOff>40640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2357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57150</xdr:rowOff>
    </xdr:from>
    <xdr:ext cx="523875"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038215" y="62293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2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9395" cy="24892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726430" y="99415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010" cy="24892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417820" y="94843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010" cy="24892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417820" y="90271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010" cy="24892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417820" y="85699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4892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417820" y="8112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106045</xdr:rowOff>
    </xdr:from>
    <xdr:to>
      <xdr:col>54</xdr:col>
      <xdr:colOff>171450</xdr:colOff>
      <xdr:row>58</xdr:row>
      <xdr:rowOff>24130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429750" y="8849995"/>
          <a:ext cx="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29590" cy="259080"/>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9480550" y="9972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359900" y="9968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3725" cy="25082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9480550" y="8625205"/>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359900" y="8849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111760</xdr:rowOff>
    </xdr:from>
    <xdr:to>
      <xdr:col>55</xdr:col>
      <xdr:colOff>0</xdr:colOff>
      <xdr:row>56</xdr:row>
      <xdr:rowOff>133350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686800" y="9541510"/>
          <a:ext cx="74295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60960</xdr:rowOff>
    </xdr:from>
    <xdr:ext cx="529590" cy="25908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9480550" y="966216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398000" y="9683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133350</xdr:rowOff>
    </xdr:from>
    <xdr:to>
      <xdr:col>50</xdr:col>
      <xdr:colOff>114300</xdr:colOff>
      <xdr:row>57</xdr:row>
      <xdr:rowOff>60325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86700" y="9734550"/>
          <a:ext cx="8001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90805</xdr:rowOff>
    </xdr:from>
    <xdr:to>
      <xdr:col>50</xdr:col>
      <xdr:colOff>165100</xdr:colOff>
      <xdr:row>57</xdr:row>
      <xdr:rowOff>20955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360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12065</xdr:rowOff>
    </xdr:from>
    <xdr:ext cx="52387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38515" y="97847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57785</xdr:rowOff>
    </xdr:from>
    <xdr:to>
      <xdr:col>45</xdr:col>
      <xdr:colOff>171450</xdr:colOff>
      <xdr:row>57</xdr:row>
      <xdr:rowOff>60325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080250" y="983043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43180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42250" y="9714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59690</xdr:rowOff>
    </xdr:from>
    <xdr:ext cx="52514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44765" y="94894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57785</xdr:rowOff>
    </xdr:from>
    <xdr:to>
      <xdr:col>41</xdr:col>
      <xdr:colOff>50800</xdr:colOff>
      <xdr:row>57</xdr:row>
      <xdr:rowOff>63500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286500" y="983043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118745</xdr:rowOff>
    </xdr:from>
    <xdr:to>
      <xdr:col>41</xdr:col>
      <xdr:colOff>101600</xdr:colOff>
      <xdr:row>57</xdr:row>
      <xdr:rowOff>48895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02945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65405</xdr:rowOff>
    </xdr:from>
    <xdr:ext cx="525145" cy="24955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851015" y="94951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2357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23875" cy="24892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038215" y="95072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692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90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60960</xdr:rowOff>
    </xdr:from>
    <xdr:to>
      <xdr:col>55</xdr:col>
      <xdr:colOff>50800</xdr:colOff>
      <xdr:row>55</xdr:row>
      <xdr:rowOff>162560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398000" y="9490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83820</xdr:rowOff>
    </xdr:from>
    <xdr:ext cx="593725" cy="25908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9480550" y="93421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82550</xdr:rowOff>
    </xdr:from>
    <xdr:to>
      <xdr:col>50</xdr:col>
      <xdr:colOff>165100</xdr:colOff>
      <xdr:row>57</xdr:row>
      <xdr:rowOff>12700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360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29210</xdr:rowOff>
    </xdr:from>
    <xdr:ext cx="523875" cy="25146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38515" y="94589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9525</xdr:rowOff>
    </xdr:from>
    <xdr:to>
      <xdr:col>46</xdr:col>
      <xdr:colOff>38100</xdr:colOff>
      <xdr:row>57</xdr:row>
      <xdr:rowOff>111125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42250" y="9782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102235</xdr:rowOff>
    </xdr:from>
    <xdr:ext cx="525145" cy="2584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44765" y="98748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6985</xdr:rowOff>
    </xdr:from>
    <xdr:to>
      <xdr:col>41</xdr:col>
      <xdr:colOff>101600</xdr:colOff>
      <xdr:row>57</xdr:row>
      <xdr:rowOff>109220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02945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99695</xdr:rowOff>
    </xdr:from>
    <xdr:ext cx="525145" cy="24955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851015" y="98723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12065</xdr:rowOff>
    </xdr:from>
    <xdr:to>
      <xdr:col>36</xdr:col>
      <xdr:colOff>165100</xdr:colOff>
      <xdr:row>57</xdr:row>
      <xdr:rowOff>113665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235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104775</xdr:rowOff>
    </xdr:from>
    <xdr:ext cx="52387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38215" y="98774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2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72643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2641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481955" y="1306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26415" cy="24892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481955" y="12684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2641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481955" y="12303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010"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41782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4892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417820" y="11541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59055</xdr:rowOff>
    </xdr:from>
    <xdr:to>
      <xdr:col>54</xdr:col>
      <xdr:colOff>171450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429750" y="1206055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447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9480550" y="135928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35990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3725" cy="251460"/>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9480550" y="1183640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359900" y="12060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98425</xdr:rowOff>
    </xdr:from>
    <xdr:to>
      <xdr:col>55</xdr:col>
      <xdr:colOff>0</xdr:colOff>
      <xdr:row>77</xdr:row>
      <xdr:rowOff>88900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686800" y="12785725"/>
          <a:ext cx="742950" cy="504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41910</xdr:rowOff>
    </xdr:from>
    <xdr:ext cx="529590" cy="250190"/>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9480550" y="13243560"/>
          <a:ext cx="5295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398000" y="1326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88900</xdr:rowOff>
    </xdr:from>
    <xdr:to>
      <xdr:col>50</xdr:col>
      <xdr:colOff>114300</xdr:colOff>
      <xdr:row>78</xdr:row>
      <xdr:rowOff>167640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86700" y="13290550"/>
          <a:ext cx="8001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73025</xdr:rowOff>
    </xdr:from>
    <xdr:to>
      <xdr:col>50</xdr:col>
      <xdr:colOff>165100</xdr:colOff>
      <xdr:row>78</xdr:row>
      <xdr:rowOff>3175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360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166370</xdr:rowOff>
    </xdr:from>
    <xdr:ext cx="523875" cy="25146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38515" y="133680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134620</xdr:rowOff>
    </xdr:from>
    <xdr:to>
      <xdr:col>45</xdr:col>
      <xdr:colOff>171450</xdr:colOff>
      <xdr:row>78</xdr:row>
      <xdr:rowOff>167640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080250" y="1350772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42250" y="13277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22860</xdr:rowOff>
    </xdr:from>
    <xdr:ext cx="525145"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44765" y="13053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85090</xdr:rowOff>
    </xdr:from>
    <xdr:to>
      <xdr:col>41</xdr:col>
      <xdr:colOff>50800</xdr:colOff>
      <xdr:row>78</xdr:row>
      <xdr:rowOff>134620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286500" y="13458190"/>
          <a:ext cx="7937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32385</xdr:rowOff>
    </xdr:from>
    <xdr:to>
      <xdr:col>41</xdr:col>
      <xdr:colOff>101600</xdr:colOff>
      <xdr:row>77</xdr:row>
      <xdr:rowOff>133985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02945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2514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851015" y="13009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2357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23875" cy="25019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038215" y="130378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692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90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47625</xdr:rowOff>
    </xdr:from>
    <xdr:to>
      <xdr:col>55</xdr:col>
      <xdr:colOff>50800</xdr:colOff>
      <xdr:row>74</xdr:row>
      <xdr:rowOff>149225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398000" y="12734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70485</xdr:rowOff>
    </xdr:from>
    <xdr:ext cx="529590" cy="259080"/>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9480550" y="125863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38100</xdr:rowOff>
    </xdr:from>
    <xdr:to>
      <xdr:col>50</xdr:col>
      <xdr:colOff>165100</xdr:colOff>
      <xdr:row>77</xdr:row>
      <xdr:rowOff>139700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36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156210</xdr:rowOff>
    </xdr:from>
    <xdr:ext cx="523875" cy="25019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38515" y="130149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116840</xdr:rowOff>
    </xdr:from>
    <xdr:to>
      <xdr:col>46</xdr:col>
      <xdr:colOff>38100</xdr:colOff>
      <xdr:row>79</xdr:row>
      <xdr:rowOff>46990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42250" y="13489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38100</xdr:rowOff>
    </xdr:from>
    <xdr:ext cx="46228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7150" y="135826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83820</xdr:rowOff>
    </xdr:from>
    <xdr:to>
      <xdr:col>41</xdr:col>
      <xdr:colOff>101600</xdr:colOff>
      <xdr:row>79</xdr:row>
      <xdr:rowOff>13970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02945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5080</xdr:rowOff>
    </xdr:from>
    <xdr:ext cx="45910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64350" y="135496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34290</xdr:rowOff>
    </xdr:from>
    <xdr:to>
      <xdr:col>36</xdr:col>
      <xdr:colOff>165100</xdr:colOff>
      <xdr:row>78</xdr:row>
      <xdr:rowOff>135890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2357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127000</xdr:rowOff>
    </xdr:from>
    <xdr:ext cx="52387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38215" y="135001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2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72643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641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48195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010" cy="24892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417820" y="16113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01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41782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01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41782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4892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417820" y="14970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117475</xdr:rowOff>
    </xdr:from>
    <xdr:to>
      <xdr:col>54</xdr:col>
      <xdr:colOff>171450</xdr:colOff>
      <xdr:row>98</xdr:row>
      <xdr:rowOff>151765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429750" y="1554797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4820" cy="25082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9480550" y="169576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359900" y="16953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3725" cy="25082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9480550" y="15323185"/>
          <a:ext cx="5937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359900" y="15547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89535</xdr:rowOff>
    </xdr:from>
    <xdr:to>
      <xdr:col>55</xdr:col>
      <xdr:colOff>0</xdr:colOff>
      <xdr:row>98</xdr:row>
      <xdr:rowOff>1270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686800" y="16720185"/>
          <a:ext cx="7429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29210</xdr:rowOff>
    </xdr:from>
    <xdr:ext cx="529590" cy="25146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9480550" y="16488410"/>
          <a:ext cx="5295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398000" y="1663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157480</xdr:rowOff>
    </xdr:from>
    <xdr:to>
      <xdr:col>50</xdr:col>
      <xdr:colOff>114300</xdr:colOff>
      <xdr:row>98</xdr:row>
      <xdr:rowOff>1270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86700" y="1678813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8255</xdr:rowOff>
    </xdr:from>
    <xdr:to>
      <xdr:col>50</xdr:col>
      <xdr:colOff>165100</xdr:colOff>
      <xdr:row>97</xdr:row>
      <xdr:rowOff>109855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360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126365</xdr:rowOff>
    </xdr:from>
    <xdr:ext cx="52387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38515" y="164141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157480</xdr:rowOff>
    </xdr:from>
    <xdr:to>
      <xdr:col>45</xdr:col>
      <xdr:colOff>171450</xdr:colOff>
      <xdr:row>97</xdr:row>
      <xdr:rowOff>158115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080250" y="1678813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46355</xdr:rowOff>
    </xdr:from>
    <xdr:to>
      <xdr:col>46</xdr:col>
      <xdr:colOff>38100</xdr:colOff>
      <xdr:row>97</xdr:row>
      <xdr:rowOff>147955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42250" y="16677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164465</xdr:rowOff>
    </xdr:from>
    <xdr:ext cx="52514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44765" y="164522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158115</xdr:rowOff>
    </xdr:from>
    <xdr:to>
      <xdr:col>41</xdr:col>
      <xdr:colOff>50800</xdr:colOff>
      <xdr:row>98</xdr:row>
      <xdr:rowOff>11430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286500" y="16788765"/>
          <a:ext cx="7937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85090</xdr:rowOff>
    </xdr:from>
    <xdr:to>
      <xdr:col>41</xdr:col>
      <xdr:colOff>101600</xdr:colOff>
      <xdr:row>98</xdr:row>
      <xdr:rowOff>15240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02945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31750</xdr:rowOff>
    </xdr:from>
    <xdr:ext cx="525145" cy="24892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851015" y="1649095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2357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31750</xdr:rowOff>
    </xdr:from>
    <xdr:ext cx="523875" cy="24892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038215" y="164909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90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38735</xdr:rowOff>
    </xdr:from>
    <xdr:to>
      <xdr:col>55</xdr:col>
      <xdr:colOff>50800</xdr:colOff>
      <xdr:row>97</xdr:row>
      <xdr:rowOff>140335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398000" y="16669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17780</xdr:rowOff>
    </xdr:from>
    <xdr:ext cx="529590" cy="25146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9480550" y="1664843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121920</xdr:rowOff>
    </xdr:from>
    <xdr:to>
      <xdr:col>50</xdr:col>
      <xdr:colOff>165100</xdr:colOff>
      <xdr:row>98</xdr:row>
      <xdr:rowOff>52070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360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43180</xdr:rowOff>
    </xdr:from>
    <xdr:ext cx="523875" cy="24892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38515" y="1684528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106680</xdr:rowOff>
    </xdr:from>
    <xdr:to>
      <xdr:col>46</xdr:col>
      <xdr:colOff>38100</xdr:colOff>
      <xdr:row>98</xdr:row>
      <xdr:rowOff>36830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42250" y="16737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27940</xdr:rowOff>
    </xdr:from>
    <xdr:ext cx="52514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44765" y="16830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107315</xdr:rowOff>
    </xdr:from>
    <xdr:to>
      <xdr:col>41</xdr:col>
      <xdr:colOff>101600</xdr:colOff>
      <xdr:row>98</xdr:row>
      <xdr:rowOff>37465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02945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29210</xdr:rowOff>
    </xdr:from>
    <xdr:ext cx="525145" cy="25146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851015" y="168313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132080</xdr:rowOff>
    </xdr:from>
    <xdr:to>
      <xdr:col>36</xdr:col>
      <xdr:colOff>165100</xdr:colOff>
      <xdr:row>98</xdr:row>
      <xdr:rowOff>62230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2357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53340</xdr:rowOff>
    </xdr:from>
    <xdr:ext cx="523875" cy="25019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038215" y="168554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16965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171450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673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622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977880" y="6588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171450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63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8320"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733405" y="6207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171450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28320" cy="24892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0733405" y="582676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171450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1207750" y="55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28320"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0733405" y="544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171450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1207750" y="52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28320"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0733405" y="506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4892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0669270" y="4683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69834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47447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6113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17780</xdr:rowOff>
    </xdr:from>
    <xdr:ext cx="534670" cy="25146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4744700" y="5161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611350" y="538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143510</xdr:rowOff>
    </xdr:from>
    <xdr:to>
      <xdr:col>85</xdr:col>
      <xdr:colOff>127000</xdr:colOff>
      <xdr:row>39</xdr:row>
      <xdr:rowOff>40640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938250" y="665861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65405</xdr:rowOff>
    </xdr:from>
    <xdr:ext cx="469900" cy="24955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4744700" y="640905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171450</xdr:colOff>
      <xdr:row>38</xdr:row>
      <xdr:rowOff>144145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649450" y="6557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143510</xdr:rowOff>
    </xdr:from>
    <xdr:to>
      <xdr:col>81</xdr:col>
      <xdr:colOff>50800</xdr:colOff>
      <xdr:row>38</xdr:row>
      <xdr:rowOff>154940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144500" y="6658610"/>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88745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161290</xdr:rowOff>
    </xdr:from>
    <xdr:ext cx="45910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722350" y="63334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154940</xdr:rowOff>
    </xdr:from>
    <xdr:to>
      <xdr:col>76</xdr:col>
      <xdr:colOff>114300</xdr:colOff>
      <xdr:row>39</xdr:row>
      <xdr:rowOff>30480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344400" y="6670040"/>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093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3810</xdr:rowOff>
    </xdr:from>
    <xdr:ext cx="45910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928600" y="63474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30480</xdr:rowOff>
    </xdr:from>
    <xdr:to>
      <xdr:col>71</xdr:col>
      <xdr:colOff>171450</xdr:colOff>
      <xdr:row>39</xdr:row>
      <xdr:rowOff>32385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1537950" y="671703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78105</xdr:rowOff>
    </xdr:from>
    <xdr:to>
      <xdr:col>72</xdr:col>
      <xdr:colOff>38100</xdr:colOff>
      <xdr:row>39</xdr:row>
      <xdr:rowOff>8255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299950" y="6593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24765</xdr:rowOff>
    </xdr:from>
    <xdr:ext cx="46228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134850" y="63684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57785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148715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59105" cy="2514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1322050" y="641858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692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766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692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13665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160655</xdr:rowOff>
    </xdr:from>
    <xdr:to>
      <xdr:col>85</xdr:col>
      <xdr:colOff>171450</xdr:colOff>
      <xdr:row>39</xdr:row>
      <xdr:rowOff>90805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649450" y="6675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75565</xdr:rowOff>
    </xdr:from>
    <xdr:ext cx="378460" cy="25082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4744700" y="6590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92075</xdr:rowOff>
    </xdr:from>
    <xdr:to>
      <xdr:col>81</xdr:col>
      <xdr:colOff>101600</xdr:colOff>
      <xdr:row>39</xdr:row>
      <xdr:rowOff>22225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88745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13335</xdr:rowOff>
    </xdr:from>
    <xdr:ext cx="45910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722350" y="66998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103505</xdr:rowOff>
    </xdr:from>
    <xdr:to>
      <xdr:col>76</xdr:col>
      <xdr:colOff>165100</xdr:colOff>
      <xdr:row>39</xdr:row>
      <xdr:rowOff>33655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093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24765</xdr:rowOff>
    </xdr:from>
    <xdr:ext cx="45910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928600" y="67113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151130</xdr:rowOff>
    </xdr:from>
    <xdr:to>
      <xdr:col>72</xdr:col>
      <xdr:colOff>38100</xdr:colOff>
      <xdr:row>39</xdr:row>
      <xdr:rowOff>81280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299950" y="6666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39</xdr:row>
      <xdr:rowOff>72390</xdr:rowOff>
    </xdr:from>
    <xdr:ext cx="37846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72950" y="6758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153035</xdr:rowOff>
    </xdr:from>
    <xdr:to>
      <xdr:col>67</xdr:col>
      <xdr:colOff>101600</xdr:colOff>
      <xdr:row>39</xdr:row>
      <xdr:rowOff>83185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148715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74930</xdr:rowOff>
    </xdr:from>
    <xdr:ext cx="375285" cy="25146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367770" y="6761480"/>
          <a:ext cx="375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16965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171450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6220" cy="24892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0977880" y="9255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6220" cy="24892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0977880" y="8112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685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832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257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03020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171450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22629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685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4325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692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766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6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3665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685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832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35560</xdr:rowOff>
    </xdr:from>
    <xdr:ext cx="24257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03020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22629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685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4325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16965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171450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6220"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977880" y="13446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171450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28320"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733405" y="1306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171450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010" cy="24892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669270" y="12684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171450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01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6692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171450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6692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4892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0669270" y="11541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69834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109220</xdr:rowOff>
    </xdr:from>
    <xdr:ext cx="534670" cy="251460"/>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4744700" y="13482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611350" y="13477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19685</xdr:rowOff>
    </xdr:from>
    <xdr:ext cx="598805" cy="24955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4744700" y="11849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611350" y="12074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11430</xdr:rowOff>
    </xdr:from>
    <xdr:to>
      <xdr:col>85</xdr:col>
      <xdr:colOff>127000</xdr:colOff>
      <xdr:row>77</xdr:row>
      <xdr:rowOff>19685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938250" y="1321308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113030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47447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171450</xdr:colOff>
      <xdr:row>77</xdr:row>
      <xdr:rowOff>20320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649450" y="131203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11430</xdr:rowOff>
    </xdr:from>
    <xdr:to>
      <xdr:col>81</xdr:col>
      <xdr:colOff>50800</xdr:colOff>
      <xdr:row>77</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144500" y="1321308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115570</xdr:rowOff>
    </xdr:from>
    <xdr:to>
      <xdr:col>81</xdr:col>
      <xdr:colOff>101600</xdr:colOff>
      <xdr:row>77</xdr:row>
      <xdr:rowOff>45720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88745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62230</xdr:rowOff>
    </xdr:from>
    <xdr:ext cx="52514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709015" y="12920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25400</xdr:rowOff>
    </xdr:from>
    <xdr:to>
      <xdr:col>76</xdr:col>
      <xdr:colOff>114300</xdr:colOff>
      <xdr:row>77</xdr:row>
      <xdr:rowOff>26670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344400" y="1322705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124460</xdr:rowOff>
    </xdr:from>
    <xdr:to>
      <xdr:col>76</xdr:col>
      <xdr:colOff>165100</xdr:colOff>
      <xdr:row>77</xdr:row>
      <xdr:rowOff>54610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0937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71120</xdr:rowOff>
    </xdr:from>
    <xdr:ext cx="52387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896215" y="129298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26670</xdr:rowOff>
    </xdr:from>
    <xdr:to>
      <xdr:col>71</xdr:col>
      <xdr:colOff>171450</xdr:colOff>
      <xdr:row>77</xdr:row>
      <xdr:rowOff>41275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1537950" y="1322832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120650</xdr:rowOff>
    </xdr:from>
    <xdr:to>
      <xdr:col>72</xdr:col>
      <xdr:colOff>38100</xdr:colOff>
      <xdr:row>77</xdr:row>
      <xdr:rowOff>50165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299950" y="131508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66675</xdr:rowOff>
    </xdr:from>
    <xdr:ext cx="525145" cy="24828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102465" y="1292542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148715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25145" cy="25019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308715" y="129120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692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766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692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3665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140335</xdr:rowOff>
    </xdr:from>
    <xdr:to>
      <xdr:col>85</xdr:col>
      <xdr:colOff>171450</xdr:colOff>
      <xdr:row>77</xdr:row>
      <xdr:rowOff>70485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649450" y="131705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118745</xdr:rowOff>
    </xdr:from>
    <xdr:ext cx="534670"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4744700" y="13148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132080</xdr:rowOff>
    </xdr:from>
    <xdr:to>
      <xdr:col>81</xdr:col>
      <xdr:colOff>101600</xdr:colOff>
      <xdr:row>77</xdr:row>
      <xdr:rowOff>62230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88745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53340</xdr:rowOff>
    </xdr:from>
    <xdr:ext cx="525145" cy="25019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709015" y="132549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146050</xdr:rowOff>
    </xdr:from>
    <xdr:to>
      <xdr:col>76</xdr:col>
      <xdr:colOff>165100</xdr:colOff>
      <xdr:row>77</xdr:row>
      <xdr:rowOff>76200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0937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67310</xdr:rowOff>
    </xdr:from>
    <xdr:ext cx="52387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896215" y="132689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147320</xdr:rowOff>
    </xdr:from>
    <xdr:to>
      <xdr:col>72</xdr:col>
      <xdr:colOff>38100</xdr:colOff>
      <xdr:row>77</xdr:row>
      <xdr:rowOff>77470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299950" y="13177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68580</xdr:rowOff>
    </xdr:from>
    <xdr:ext cx="52514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02465" y="132702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161925</xdr:rowOff>
    </xdr:from>
    <xdr:to>
      <xdr:col>67</xdr:col>
      <xdr:colOff>101600</xdr:colOff>
      <xdr:row>77</xdr:row>
      <xdr:rowOff>92075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148715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83185</xdr:rowOff>
    </xdr:from>
    <xdr:ext cx="52514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308715" y="13284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16965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6220"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977880" y="16875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320"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73340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320" cy="24892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733405" y="1611376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8320"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073340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171450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6692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4892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0669270" y="14970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69834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38100</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47447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611350" y="17007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101600</xdr:rowOff>
    </xdr:from>
    <xdr:ext cx="598805"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47447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611350" y="1541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18415</xdr:rowOff>
    </xdr:from>
    <xdr:to>
      <xdr:col>85</xdr:col>
      <xdr:colOff>127000</xdr:colOff>
      <xdr:row>98</xdr:row>
      <xdr:rowOff>19050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938250" y="16649065"/>
          <a:ext cx="762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45085</xdr:rowOff>
    </xdr:from>
    <xdr:ext cx="534670" cy="2584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4744700" y="16675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171450</xdr:colOff>
      <xdr:row>97</xdr:row>
      <xdr:rowOff>168275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649450" y="166973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19050</xdr:rowOff>
    </xdr:from>
    <xdr:to>
      <xdr:col>81</xdr:col>
      <xdr:colOff>50800</xdr:colOff>
      <xdr:row>98</xdr:row>
      <xdr:rowOff>73025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144500" y="16821150"/>
          <a:ext cx="7937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88745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63500</xdr:rowOff>
    </xdr:from>
    <xdr:ext cx="525145" cy="25146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709015" y="168656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45720</xdr:rowOff>
    </xdr:from>
    <xdr:to>
      <xdr:col>76</xdr:col>
      <xdr:colOff>114300</xdr:colOff>
      <xdr:row>98</xdr:row>
      <xdr:rowOff>73025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344400" y="1684782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169545</xdr:rowOff>
    </xdr:from>
    <xdr:to>
      <xdr:col>76</xdr:col>
      <xdr:colOff>165100</xdr:colOff>
      <xdr:row>98</xdr:row>
      <xdr:rowOff>99695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0937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116205</xdr:rowOff>
    </xdr:from>
    <xdr:ext cx="52387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896215" y="165754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14605</xdr:rowOff>
    </xdr:from>
    <xdr:to>
      <xdr:col>71</xdr:col>
      <xdr:colOff>171450</xdr:colOff>
      <xdr:row>98</xdr:row>
      <xdr:rowOff>45720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1537950" y="16816705"/>
          <a:ext cx="8064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164465</xdr:rowOff>
    </xdr:from>
    <xdr:to>
      <xdr:col>72</xdr:col>
      <xdr:colOff>38100</xdr:colOff>
      <xdr:row>98</xdr:row>
      <xdr:rowOff>94615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299950" y="16795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111125</xdr:rowOff>
    </xdr:from>
    <xdr:ext cx="525145" cy="24955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102465" y="165703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9525</xdr:rowOff>
    </xdr:from>
    <xdr:to>
      <xdr:col>67</xdr:col>
      <xdr:colOff>101600</xdr:colOff>
      <xdr:row>98</xdr:row>
      <xdr:rowOff>111125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148715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102235</xdr:rowOff>
    </xdr:from>
    <xdr:ext cx="525145" cy="2584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1308715" y="169043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76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13665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139065</xdr:rowOff>
    </xdr:from>
    <xdr:to>
      <xdr:col>85</xdr:col>
      <xdr:colOff>171450</xdr:colOff>
      <xdr:row>97</xdr:row>
      <xdr:rowOff>69215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649450" y="165982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95</xdr:row>
      <xdr:rowOff>161925</xdr:rowOff>
    </xdr:from>
    <xdr:ext cx="534670" cy="259080"/>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4744700" y="1644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139700</xdr:rowOff>
    </xdr:from>
    <xdr:to>
      <xdr:col>81</xdr:col>
      <xdr:colOff>101600</xdr:colOff>
      <xdr:row>98</xdr:row>
      <xdr:rowOff>69850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88745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86360</xdr:rowOff>
    </xdr:from>
    <xdr:ext cx="525145" cy="25146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709015" y="165455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22225</xdr:rowOff>
    </xdr:from>
    <xdr:to>
      <xdr:col>76</xdr:col>
      <xdr:colOff>165100</xdr:colOff>
      <xdr:row>98</xdr:row>
      <xdr:rowOff>123825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0937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114935</xdr:rowOff>
    </xdr:from>
    <xdr:ext cx="52387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896215" y="169170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166370</xdr:rowOff>
    </xdr:from>
    <xdr:to>
      <xdr:col>72</xdr:col>
      <xdr:colOff>38100</xdr:colOff>
      <xdr:row>98</xdr:row>
      <xdr:rowOff>96520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299950" y="16797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87630</xdr:rowOff>
    </xdr:from>
    <xdr:ext cx="525145" cy="25019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102465" y="168897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135255</xdr:rowOff>
    </xdr:from>
    <xdr:to>
      <xdr:col>67</xdr:col>
      <xdr:colOff>101600</xdr:colOff>
      <xdr:row>98</xdr:row>
      <xdr:rowOff>65405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148715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81915</xdr:rowOff>
    </xdr:from>
    <xdr:ext cx="52514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1308715" y="165411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644015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2483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9848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98485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598485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9497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48920"/>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0002500" y="5106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881850" y="5331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163830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202400" y="6678930"/>
          <a:ext cx="7493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12700</xdr:rowOff>
    </xdr:from>
    <xdr:ext cx="469900" cy="25908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0002500" y="6356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9009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171450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395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170180</xdr:rowOff>
    </xdr:from>
    <xdr:to>
      <xdr:col>112</xdr:col>
      <xdr:colOff>38100</xdr:colOff>
      <xdr:row>38</xdr:row>
      <xdr:rowOff>100330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157950" y="6513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6228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992850" y="62890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34515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166370</xdr:rowOff>
    </xdr:from>
    <xdr:ext cx="459105" cy="2514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180050" y="633857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75514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19050</xdr:rowOff>
    </xdr:from>
    <xdr:ext cx="459105" cy="25019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386300" y="636270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166370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6757650" y="65792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10795</xdr:rowOff>
    </xdr:from>
    <xdr:ext cx="462280"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6592550" y="635444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692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245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9009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27940</xdr:rowOff>
    </xdr:from>
    <xdr:ext cx="469900" cy="25908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0002500" y="6543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030" cy="25146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08429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6855" cy="25146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905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86360</xdr:rowOff>
    </xdr:from>
    <xdr:ext cx="242570" cy="25146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487900" y="6772910"/>
          <a:ext cx="242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030" cy="25146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668399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644015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4592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9395" cy="24892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6248380" y="99415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598485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4592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98485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4592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598485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598485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9497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00025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8818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00025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881850" y="8637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57</xdr:row>
      <xdr:rowOff>92710</xdr:rowOff>
    </xdr:from>
    <xdr:to>
      <xdr:col>116</xdr:col>
      <xdr:colOff>63500</xdr:colOff>
      <xdr:row>57</xdr:row>
      <xdr:rowOff>121285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202400" y="9865360"/>
          <a:ext cx="7493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11430</xdr:rowOff>
    </xdr:from>
    <xdr:ext cx="469900" cy="25908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0002500" y="9612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9009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81915</xdr:rowOff>
    </xdr:from>
    <xdr:to>
      <xdr:col>111</xdr:col>
      <xdr:colOff>171450</xdr:colOff>
      <xdr:row>57</xdr:row>
      <xdr:rowOff>92710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395950" y="985456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33655</xdr:rowOff>
    </xdr:from>
    <xdr:to>
      <xdr:col>112</xdr:col>
      <xdr:colOff>38100</xdr:colOff>
      <xdr:row>57</xdr:row>
      <xdr:rowOff>135255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157950" y="9806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151765</xdr:rowOff>
    </xdr:from>
    <xdr:ext cx="46228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992850" y="95815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81915</xdr:rowOff>
    </xdr:from>
    <xdr:to>
      <xdr:col>107</xdr:col>
      <xdr:colOff>50800</xdr:colOff>
      <xdr:row>57</xdr:row>
      <xdr:rowOff>84455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7602200" y="9854565"/>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31750</xdr:rowOff>
    </xdr:from>
    <xdr:to>
      <xdr:col>107</xdr:col>
      <xdr:colOff>101600</xdr:colOff>
      <xdr:row>57</xdr:row>
      <xdr:rowOff>133350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34515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124460</xdr:rowOff>
    </xdr:from>
    <xdr:ext cx="45910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180050" y="98971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55</xdr:row>
      <xdr:rowOff>164465</xdr:rowOff>
    </xdr:from>
    <xdr:to>
      <xdr:col>102</xdr:col>
      <xdr:colOff>114300</xdr:colOff>
      <xdr:row>57</xdr:row>
      <xdr:rowOff>84455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6802100" y="9594215"/>
          <a:ext cx="8001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xdr:rowOff>
    </xdr:from>
    <xdr:to>
      <xdr:col>102</xdr:col>
      <xdr:colOff>165100</xdr:colOff>
      <xdr:row>57</xdr:row>
      <xdr:rowOff>109855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75514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126365</xdr:rowOff>
    </xdr:from>
    <xdr:ext cx="459105"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386300" y="95561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123825</xdr:rowOff>
    </xdr:from>
    <xdr:to>
      <xdr:col>98</xdr:col>
      <xdr:colOff>38100</xdr:colOff>
      <xdr:row>57</xdr:row>
      <xdr:rowOff>53975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6757650" y="9725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45085</xdr:rowOff>
    </xdr:from>
    <xdr:ext cx="462280"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6592550" y="981773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692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245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70485</xdr:rowOff>
    </xdr:from>
    <xdr:to>
      <xdr:col>116</xdr:col>
      <xdr:colOff>114300</xdr:colOff>
      <xdr:row>58</xdr:row>
      <xdr:rowOff>635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9009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48895</xdr:rowOff>
    </xdr:from>
    <xdr:ext cx="469900" cy="259080"/>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0002500" y="9821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41910</xdr:rowOff>
    </xdr:from>
    <xdr:to>
      <xdr:col>112</xdr:col>
      <xdr:colOff>38100</xdr:colOff>
      <xdr:row>57</xdr:row>
      <xdr:rowOff>143510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157950" y="9814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134620</xdr:rowOff>
    </xdr:from>
    <xdr:ext cx="462280" cy="24892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992850" y="9907270"/>
          <a:ext cx="462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31115</xdr:rowOff>
    </xdr:from>
    <xdr:to>
      <xdr:col>107</xdr:col>
      <xdr:colOff>101600</xdr:colOff>
      <xdr:row>57</xdr:row>
      <xdr:rowOff>132715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34515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149225</xdr:rowOff>
    </xdr:from>
    <xdr:ext cx="45910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180050" y="95789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33655</xdr:rowOff>
    </xdr:from>
    <xdr:to>
      <xdr:col>102</xdr:col>
      <xdr:colOff>165100</xdr:colOff>
      <xdr:row>57</xdr:row>
      <xdr:rowOff>135255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75514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126365</xdr:rowOff>
    </xdr:from>
    <xdr:ext cx="459105"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386300" y="98990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113665</xdr:rowOff>
    </xdr:from>
    <xdr:to>
      <xdr:col>98</xdr:col>
      <xdr:colOff>38100</xdr:colOff>
      <xdr:row>56</xdr:row>
      <xdr:rowOff>43815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6757650" y="9543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60325</xdr:rowOff>
    </xdr:from>
    <xdr:ext cx="52514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6560165" y="93186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644015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9395" cy="24892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6248380" y="138277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4592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98485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9848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8485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848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4592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483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9397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4835" cy="24892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9397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9497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00025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881850" y="13556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00025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881850" y="12216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74</xdr:row>
      <xdr:rowOff>109855</xdr:rowOff>
    </xdr:from>
    <xdr:to>
      <xdr:col>116</xdr:col>
      <xdr:colOff>63500</xdr:colOff>
      <xdr:row>76</xdr:row>
      <xdr:rowOff>20320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202400" y="12797155"/>
          <a:ext cx="7493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38735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00025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9009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109855</xdr:rowOff>
    </xdr:from>
    <xdr:to>
      <xdr:col>111</xdr:col>
      <xdr:colOff>171450</xdr:colOff>
      <xdr:row>74</xdr:row>
      <xdr:rowOff>145415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395950" y="12797155"/>
          <a:ext cx="8064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157950" y="129927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55245</xdr:rowOff>
    </xdr:from>
    <xdr:ext cx="525145" cy="24828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960465" y="1308544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145415</xdr:rowOff>
    </xdr:from>
    <xdr:to>
      <xdr:col>107</xdr:col>
      <xdr:colOff>50800</xdr:colOff>
      <xdr:row>74</xdr:row>
      <xdr:rowOff>167005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7602200" y="12832715"/>
          <a:ext cx="7937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111125</xdr:rowOff>
    </xdr:from>
    <xdr:to>
      <xdr:col>107</xdr:col>
      <xdr:colOff>101600</xdr:colOff>
      <xdr:row>76</xdr:row>
      <xdr:rowOff>41275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34515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32385</xdr:rowOff>
    </xdr:from>
    <xdr:ext cx="525145" cy="24828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166715" y="1306258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74</xdr:row>
      <xdr:rowOff>145415</xdr:rowOff>
    </xdr:from>
    <xdr:to>
      <xdr:col>102</xdr:col>
      <xdr:colOff>114300</xdr:colOff>
      <xdr:row>74</xdr:row>
      <xdr:rowOff>167005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6802100" y="1283271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66675</xdr:rowOff>
    </xdr:from>
    <xdr:to>
      <xdr:col>102</xdr:col>
      <xdr:colOff>165100</xdr:colOff>
      <xdr:row>75</xdr:row>
      <xdr:rowOff>168275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75514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159385</xdr:rowOff>
    </xdr:from>
    <xdr:ext cx="52387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353915" y="130181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42545</xdr:rowOff>
    </xdr:from>
    <xdr:to>
      <xdr:col>98</xdr:col>
      <xdr:colOff>38100</xdr:colOff>
      <xdr:row>75</xdr:row>
      <xdr:rowOff>144145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6757650" y="12901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135255</xdr:rowOff>
    </xdr:from>
    <xdr:ext cx="525145" cy="24828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6560165" y="1299400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692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245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140970</xdr:rowOff>
    </xdr:from>
    <xdr:to>
      <xdr:col>116</xdr:col>
      <xdr:colOff>114300</xdr:colOff>
      <xdr:row>76</xdr:row>
      <xdr:rowOff>71120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9009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163830</xdr:rowOff>
    </xdr:from>
    <xdr:ext cx="534670" cy="259080"/>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0002500" y="12851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59055</xdr:rowOff>
    </xdr:from>
    <xdr:to>
      <xdr:col>112</xdr:col>
      <xdr:colOff>38100</xdr:colOff>
      <xdr:row>74</xdr:row>
      <xdr:rowOff>160655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157950" y="12746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6350</xdr:rowOff>
    </xdr:from>
    <xdr:ext cx="525145" cy="25146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960465" y="125222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61,570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94615</xdr:rowOff>
    </xdr:from>
    <xdr:to>
      <xdr:col>107</xdr:col>
      <xdr:colOff>101600</xdr:colOff>
      <xdr:row>75</xdr:row>
      <xdr:rowOff>24765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34515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41275</xdr:rowOff>
    </xdr:from>
    <xdr:ext cx="525145" cy="25082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166715" y="125571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116205</xdr:rowOff>
    </xdr:from>
    <xdr:to>
      <xdr:col>102</xdr:col>
      <xdr:colOff>165100</xdr:colOff>
      <xdr:row>75</xdr:row>
      <xdr:rowOff>46355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75514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63500</xdr:rowOff>
    </xdr:from>
    <xdr:ext cx="523875" cy="25146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353915" y="125793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94615</xdr:rowOff>
    </xdr:from>
    <xdr:to>
      <xdr:col>98</xdr:col>
      <xdr:colOff>38100</xdr:colOff>
      <xdr:row>75</xdr:row>
      <xdr:rowOff>24765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6757650" y="12781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41275</xdr:rowOff>
    </xdr:from>
    <xdr:ext cx="525145" cy="25082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560165" y="125571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44015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64592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39395"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62483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64592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39395"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6248380" y="16494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892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248380" y="161137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39395"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248380" y="15732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4592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3939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6248380" y="15351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07975" cy="24892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6184245" y="14970760"/>
          <a:ext cx="3079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9497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00025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881850" y="1701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00025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881850" y="1701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202400" y="1701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00025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9009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171450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395950" y="1701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157950" y="1696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0030" cy="25146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08429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7602200" y="1701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34515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36855" cy="25146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290540" y="17059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6802100" y="1701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75514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73660</xdr:rowOff>
    </xdr:from>
    <xdr:ext cx="24257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7487900" y="16361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003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6683990"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692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2245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9009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00025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157950" y="1696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0030" cy="24892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084290" y="16742410"/>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3451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36855" cy="24892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290540" y="1674241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75514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99</xdr:row>
      <xdr:rowOff>86360</xdr:rowOff>
    </xdr:from>
    <xdr:ext cx="242570" cy="25146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7487900" y="17059910"/>
          <a:ext cx="242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6757650" y="1696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0030" cy="25146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668399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維持補修費について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令和3年1月7日からの大雪により除雪経費が増となったことから、市民一人当たり22,241円増となった。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補助費等について、新型コロナウイルス感染症対策として特別定額給付金給付事業やがんばれ大野っ子応援給付金事業を実施したことから、市民</a:t>
          </a:r>
          <a:r>
            <a:rPr kumimoji="1" lang="ja-JP" altLang="ja-JP" sz="1100" b="0" i="0" baseline="0">
              <a:solidFill>
                <a:schemeClr val="dk1"/>
              </a:solidFill>
              <a:effectLst/>
              <a:latin typeface="+mn-lt"/>
              <a:ea typeface="+mn-ea"/>
              <a:cs typeface="+mn-cs"/>
            </a:rPr>
            <a:t>一人当たり120,118円増となった。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普通建設事業費（うち新規整備）について、道の駅「越前おおの荒島の郷」整備や和泉地域ふれあい交流センターの整備により、市民</a:t>
          </a:r>
          <a:r>
            <a:rPr kumimoji="1" lang="ja-JP" altLang="ja-JP" sz="1100" b="0" i="0" baseline="0">
              <a:solidFill>
                <a:schemeClr val="dk1"/>
              </a:solidFill>
              <a:effectLst/>
              <a:latin typeface="+mn-lt"/>
              <a:ea typeface="+mn-ea"/>
              <a:cs typeface="+mn-cs"/>
            </a:rPr>
            <a:t>一人当たり42,139円増となった。</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積立金について、地域振興基金積立や学校施設等整備基金積立の増により、市民一人当たり13,538円増となった。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32,329
31,777
872.43
24,824,056
23,920,223
842,134
10,315,507
13,409,299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892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590" y="696976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783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6433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7835"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783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7835"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783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590" y="533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783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75590" y="5010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892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75590" y="468376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1763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2291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6709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2291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108450" y="5313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34</xdr:row>
      <xdr:rowOff>63500</xdr:rowOff>
    </xdr:from>
    <xdr:to>
      <xdr:col>24</xdr:col>
      <xdr:colOff>63500</xdr:colOff>
      <xdr:row>34</xdr:row>
      <xdr:rowOff>135890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429000" y="5892800"/>
          <a:ext cx="7493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469900" cy="25146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229100" y="62128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127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63500</xdr:rowOff>
    </xdr:from>
    <xdr:to>
      <xdr:col>19</xdr:col>
      <xdr:colOff>171450</xdr:colOff>
      <xdr:row>34</xdr:row>
      <xdr:rowOff>123190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622550" y="5892800"/>
          <a:ext cx="8064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12065</xdr:rowOff>
    </xdr:from>
    <xdr:to>
      <xdr:col>20</xdr:col>
      <xdr:colOff>38100</xdr:colOff>
      <xdr:row>36</xdr:row>
      <xdr:rowOff>113665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384550" y="6184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104775</xdr:rowOff>
    </xdr:from>
    <xdr:ext cx="46228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219450" y="6276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85090</xdr:rowOff>
    </xdr:from>
    <xdr:to>
      <xdr:col>15</xdr:col>
      <xdr:colOff>50800</xdr:colOff>
      <xdr:row>34</xdr:row>
      <xdr:rowOff>123190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828800" y="591439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57175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113030</xdr:rowOff>
    </xdr:from>
    <xdr:ext cx="45910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406650" y="62852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85090</xdr:rowOff>
    </xdr:from>
    <xdr:to>
      <xdr:col>10</xdr:col>
      <xdr:colOff>114300</xdr:colOff>
      <xdr:row>34</xdr:row>
      <xdr:rowOff>125095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028700" y="591439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778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100330</xdr:rowOff>
    </xdr:from>
    <xdr:ext cx="459105" cy="24892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612900" y="627253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167005</xdr:rowOff>
    </xdr:from>
    <xdr:to>
      <xdr:col>6</xdr:col>
      <xdr:colOff>38100</xdr:colOff>
      <xdr:row>36</xdr:row>
      <xdr:rowOff>97790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984250" y="61677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88265</xdr:rowOff>
    </xdr:from>
    <xdr:ext cx="462280" cy="24955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19150" y="6260465"/>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692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4511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85090</xdr:rowOff>
    </xdr:from>
    <xdr:to>
      <xdr:col>24</xdr:col>
      <xdr:colOff>114300</xdr:colOff>
      <xdr:row>35</xdr:row>
      <xdr:rowOff>15240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127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107950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229100" y="576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12700</xdr:rowOff>
    </xdr:from>
    <xdr:to>
      <xdr:col>20</xdr:col>
      <xdr:colOff>38100</xdr:colOff>
      <xdr:row>34</xdr:row>
      <xdr:rowOff>114300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384550" y="584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130810</xdr:rowOff>
    </xdr:from>
    <xdr:ext cx="46228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219450" y="56172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72390</xdr:rowOff>
    </xdr:from>
    <xdr:to>
      <xdr:col>15</xdr:col>
      <xdr:colOff>101600</xdr:colOff>
      <xdr:row>35</xdr:row>
      <xdr:rowOff>2540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57175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19050</xdr:rowOff>
    </xdr:from>
    <xdr:ext cx="459105" cy="25019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406650" y="567690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34290</xdr:rowOff>
    </xdr:from>
    <xdr:to>
      <xdr:col>10</xdr:col>
      <xdr:colOff>165100</xdr:colOff>
      <xdr:row>34</xdr:row>
      <xdr:rowOff>135890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7780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152400</xdr:rowOff>
    </xdr:from>
    <xdr:ext cx="45910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612900" y="56388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74930</xdr:rowOff>
    </xdr:from>
    <xdr:to>
      <xdr:col>6</xdr:col>
      <xdr:colOff>38100</xdr:colOff>
      <xdr:row>35</xdr:row>
      <xdr:rowOff>4445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984250" y="59042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20955</xdr:rowOff>
    </xdr:from>
    <xdr:ext cx="462280" cy="24828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19150" y="567880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66675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3939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4749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4835" cy="25082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483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4835" cy="2514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483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4835"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1763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082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229100" y="97567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108450" y="9752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082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229100" y="85109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108450" y="8735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6350</xdr:rowOff>
    </xdr:from>
    <xdr:to>
      <xdr:col>24</xdr:col>
      <xdr:colOff>63500</xdr:colOff>
      <xdr:row>58</xdr:row>
      <xdr:rowOff>34925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429000" y="9607550"/>
          <a:ext cx="7493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98805"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2291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127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34925</xdr:rowOff>
    </xdr:from>
    <xdr:to>
      <xdr:col>19</xdr:col>
      <xdr:colOff>171450</xdr:colOff>
      <xdr:row>58</xdr:row>
      <xdr:rowOff>50800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622550" y="997902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143510</xdr:rowOff>
    </xdr:from>
    <xdr:to>
      <xdr:col>20</xdr:col>
      <xdr:colOff>38100</xdr:colOff>
      <xdr:row>58</xdr:row>
      <xdr:rowOff>73025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384550" y="991616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89535</xdr:rowOff>
    </xdr:from>
    <xdr:ext cx="525145" cy="24828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187065" y="969073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47625</xdr:rowOff>
    </xdr:from>
    <xdr:to>
      <xdr:col>15</xdr:col>
      <xdr:colOff>50800</xdr:colOff>
      <xdr:row>58</xdr:row>
      <xdr:rowOff>50800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828800" y="999172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169545</xdr:rowOff>
    </xdr:from>
    <xdr:to>
      <xdr:col>15</xdr:col>
      <xdr:colOff>101600</xdr:colOff>
      <xdr:row>58</xdr:row>
      <xdr:rowOff>99695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57175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116205</xdr:rowOff>
    </xdr:from>
    <xdr:ext cx="52514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393315" y="9717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13970</xdr:rowOff>
    </xdr:from>
    <xdr:to>
      <xdr:col>10</xdr:col>
      <xdr:colOff>114300</xdr:colOff>
      <xdr:row>58</xdr:row>
      <xdr:rowOff>47625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028700" y="9958070"/>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7780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102870</xdr:rowOff>
    </xdr:from>
    <xdr:ext cx="52387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580515" y="100469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984250" y="9948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97790</xdr:rowOff>
    </xdr:from>
    <xdr:ext cx="525145" cy="25146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786765" y="100418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692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4511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127000</xdr:rowOff>
    </xdr:from>
    <xdr:to>
      <xdr:col>24</xdr:col>
      <xdr:colOff>114300</xdr:colOff>
      <xdr:row>56</xdr:row>
      <xdr:rowOff>57150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1275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105410</xdr:rowOff>
    </xdr:from>
    <xdr:ext cx="598805" cy="259080"/>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229100" y="9535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185,825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155575</xdr:rowOff>
    </xdr:from>
    <xdr:to>
      <xdr:col>20</xdr:col>
      <xdr:colOff>38100</xdr:colOff>
      <xdr:row>58</xdr:row>
      <xdr:rowOff>86360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384550" y="99282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76835</xdr:rowOff>
    </xdr:from>
    <xdr:ext cx="525145" cy="24955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187065" y="100209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171450</xdr:rowOff>
    </xdr:from>
    <xdr:to>
      <xdr:col>15</xdr:col>
      <xdr:colOff>101600</xdr:colOff>
      <xdr:row>58</xdr:row>
      <xdr:rowOff>101600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57175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92710</xdr:rowOff>
    </xdr:from>
    <xdr:ext cx="52514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393315" y="10036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168275</xdr:rowOff>
    </xdr:from>
    <xdr:to>
      <xdr:col>10</xdr:col>
      <xdr:colOff>165100</xdr:colOff>
      <xdr:row>58</xdr:row>
      <xdr:rowOff>98425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7780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114935</xdr:rowOff>
    </xdr:from>
    <xdr:ext cx="52387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580515" y="97161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134620</xdr:rowOff>
    </xdr:from>
    <xdr:to>
      <xdr:col>6</xdr:col>
      <xdr:colOff>38100</xdr:colOff>
      <xdr:row>58</xdr:row>
      <xdr:rowOff>64770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984250" y="9907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81280</xdr:rowOff>
    </xdr:from>
    <xdr:ext cx="525145" cy="25908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86765" y="9682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66675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4835" cy="24892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827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483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50137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4835" cy="25082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174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483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847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4835" cy="25146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6858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483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6858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4835" cy="25908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835" cy="248920"/>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1763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082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229100" y="135401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108450" y="13536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2291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108450" y="12145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74</xdr:row>
      <xdr:rowOff>160655</xdr:rowOff>
    </xdr:from>
    <xdr:to>
      <xdr:col>24</xdr:col>
      <xdr:colOff>63500</xdr:colOff>
      <xdr:row>75</xdr:row>
      <xdr:rowOff>17780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429000" y="12847955"/>
          <a:ext cx="7493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109855</xdr:rowOff>
    </xdr:from>
    <xdr:ext cx="598805" cy="25082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229100" y="1296860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127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17780</xdr:rowOff>
    </xdr:from>
    <xdr:to>
      <xdr:col>19</xdr:col>
      <xdr:colOff>171450</xdr:colOff>
      <xdr:row>75</xdr:row>
      <xdr:rowOff>88900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622550" y="12876530"/>
          <a:ext cx="8064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384550" y="13078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140970</xdr:rowOff>
    </xdr:from>
    <xdr:ext cx="58928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154680" y="131711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88900</xdr:rowOff>
    </xdr:from>
    <xdr:to>
      <xdr:col>15</xdr:col>
      <xdr:colOff>50800</xdr:colOff>
      <xdr:row>75</xdr:row>
      <xdr:rowOff>97790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828800" y="1294765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125095</xdr:rowOff>
    </xdr:from>
    <xdr:to>
      <xdr:col>15</xdr:col>
      <xdr:colOff>101600</xdr:colOff>
      <xdr:row>77</xdr:row>
      <xdr:rowOff>55245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57175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46355</xdr:rowOff>
    </xdr:from>
    <xdr:ext cx="58928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360930" y="132480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75</xdr:row>
      <xdr:rowOff>83820</xdr:rowOff>
    </xdr:from>
    <xdr:to>
      <xdr:col>10</xdr:col>
      <xdr:colOff>114300</xdr:colOff>
      <xdr:row>75</xdr:row>
      <xdr:rowOff>97790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028700" y="12942570"/>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87630</xdr:rowOff>
    </xdr:from>
    <xdr:to>
      <xdr:col>10</xdr:col>
      <xdr:colOff>165100</xdr:colOff>
      <xdr:row>77</xdr:row>
      <xdr:rowOff>17780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77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8890</xdr:rowOff>
    </xdr:from>
    <xdr:ext cx="586105" cy="24892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548130" y="1321054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90805</xdr:rowOff>
    </xdr:from>
    <xdr:to>
      <xdr:col>6</xdr:col>
      <xdr:colOff>38100</xdr:colOff>
      <xdr:row>77</xdr:row>
      <xdr:rowOff>20955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984250" y="13121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12065</xdr:rowOff>
    </xdr:from>
    <xdr:ext cx="58928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754380" y="132137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692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4511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109855</xdr:rowOff>
    </xdr:from>
    <xdr:to>
      <xdr:col>24</xdr:col>
      <xdr:colOff>114300</xdr:colOff>
      <xdr:row>75</xdr:row>
      <xdr:rowOff>40640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127500" y="12797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132715</xdr:rowOff>
    </xdr:from>
    <xdr:ext cx="598805" cy="25082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229100" y="126485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137795</xdr:rowOff>
    </xdr:from>
    <xdr:to>
      <xdr:col>20</xdr:col>
      <xdr:colOff>38100</xdr:colOff>
      <xdr:row>75</xdr:row>
      <xdr:rowOff>67945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384550" y="12825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84455</xdr:rowOff>
    </xdr:from>
    <xdr:ext cx="58928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154680" y="126003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38100</xdr:rowOff>
    </xdr:from>
    <xdr:to>
      <xdr:col>15</xdr:col>
      <xdr:colOff>101600</xdr:colOff>
      <xdr:row>75</xdr:row>
      <xdr:rowOff>139700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57175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156210</xdr:rowOff>
    </xdr:from>
    <xdr:ext cx="589280" cy="25019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60930" y="126720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46355</xdr:rowOff>
    </xdr:from>
    <xdr:to>
      <xdr:col>10</xdr:col>
      <xdr:colOff>165100</xdr:colOff>
      <xdr:row>75</xdr:row>
      <xdr:rowOff>147955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778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164465</xdr:rowOff>
    </xdr:from>
    <xdr:ext cx="586105"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548130" y="1268031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33020</xdr:rowOff>
    </xdr:from>
    <xdr:to>
      <xdr:col>6</xdr:col>
      <xdr:colOff>38100</xdr:colOff>
      <xdr:row>75</xdr:row>
      <xdr:rowOff>134620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984250" y="12891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151130</xdr:rowOff>
    </xdr:from>
    <xdr:ext cx="589280" cy="259080"/>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54380" y="126669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66675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9395" cy="24892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474980" y="172567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1145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83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835" cy="25908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1763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2291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108450" y="17096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48920"/>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229100" y="152107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108450" y="15435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98</xdr:row>
      <xdr:rowOff>16510</xdr:rowOff>
    </xdr:from>
    <xdr:to>
      <xdr:col>24</xdr:col>
      <xdr:colOff>63500</xdr:colOff>
      <xdr:row>98</xdr:row>
      <xdr:rowOff>37465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429000" y="16818610"/>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128270</xdr:rowOff>
    </xdr:from>
    <xdr:ext cx="534670" cy="259080"/>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2291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127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16510</xdr:rowOff>
    </xdr:from>
    <xdr:to>
      <xdr:col>19</xdr:col>
      <xdr:colOff>171450</xdr:colOff>
      <xdr:row>98</xdr:row>
      <xdr:rowOff>45720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622550" y="1681861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113665</xdr:rowOff>
    </xdr:from>
    <xdr:to>
      <xdr:col>20</xdr:col>
      <xdr:colOff>38100</xdr:colOff>
      <xdr:row>98</xdr:row>
      <xdr:rowOff>43815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384550" y="16744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60325</xdr:rowOff>
    </xdr:from>
    <xdr:ext cx="52514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187065" y="16519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45720</xdr:rowOff>
    </xdr:from>
    <xdr:to>
      <xdr:col>15</xdr:col>
      <xdr:colOff>50800</xdr:colOff>
      <xdr:row>98</xdr:row>
      <xdr:rowOff>48895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828800" y="1684782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157480</xdr:rowOff>
    </xdr:from>
    <xdr:to>
      <xdr:col>15</xdr:col>
      <xdr:colOff>101600</xdr:colOff>
      <xdr:row>98</xdr:row>
      <xdr:rowOff>87630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57175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2514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393315" y="165633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48895</xdr:rowOff>
    </xdr:from>
    <xdr:to>
      <xdr:col>10</xdr:col>
      <xdr:colOff>114300</xdr:colOff>
      <xdr:row>98</xdr:row>
      <xdr:rowOff>56515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028700" y="1685099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36195</xdr:rowOff>
    </xdr:from>
    <xdr:to>
      <xdr:col>10</xdr:col>
      <xdr:colOff>165100</xdr:colOff>
      <xdr:row>98</xdr:row>
      <xdr:rowOff>137795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7780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128905</xdr:rowOff>
    </xdr:from>
    <xdr:ext cx="52387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580515" y="169310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25400</xdr:rowOff>
    </xdr:from>
    <xdr:to>
      <xdr:col>6</xdr:col>
      <xdr:colOff>38100</xdr:colOff>
      <xdr:row>98</xdr:row>
      <xdr:rowOff>127000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984250" y="16827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118110</xdr:rowOff>
    </xdr:from>
    <xdr:ext cx="52514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786765" y="16920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4511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158115</xdr:rowOff>
    </xdr:from>
    <xdr:to>
      <xdr:col>24</xdr:col>
      <xdr:colOff>114300</xdr:colOff>
      <xdr:row>98</xdr:row>
      <xdr:rowOff>88265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127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136525</xdr:rowOff>
    </xdr:from>
    <xdr:ext cx="534670" cy="2584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229100" y="16767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137160</xdr:rowOff>
    </xdr:from>
    <xdr:to>
      <xdr:col>20</xdr:col>
      <xdr:colOff>38100</xdr:colOff>
      <xdr:row>98</xdr:row>
      <xdr:rowOff>67310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384550" y="16767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58420</xdr:rowOff>
    </xdr:from>
    <xdr:ext cx="52514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187065" y="168605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166370</xdr:rowOff>
    </xdr:from>
    <xdr:to>
      <xdr:col>15</xdr:col>
      <xdr:colOff>101600</xdr:colOff>
      <xdr:row>98</xdr:row>
      <xdr:rowOff>96520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57175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87630</xdr:rowOff>
    </xdr:from>
    <xdr:ext cx="525145" cy="25019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393315" y="168897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169545</xdr:rowOff>
    </xdr:from>
    <xdr:to>
      <xdr:col>10</xdr:col>
      <xdr:colOff>165100</xdr:colOff>
      <xdr:row>98</xdr:row>
      <xdr:rowOff>99695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7780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116205</xdr:rowOff>
    </xdr:from>
    <xdr:ext cx="523875"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580515" y="165754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6350</xdr:rowOff>
    </xdr:from>
    <xdr:to>
      <xdr:col>6</xdr:col>
      <xdr:colOff>38100</xdr:colOff>
      <xdr:row>98</xdr:row>
      <xdr:rowOff>107315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984250" y="168084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123825</xdr:rowOff>
    </xdr:from>
    <xdr:ext cx="525145" cy="24828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786765" y="1658302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9182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939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72643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466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527040" y="6207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4660" cy="24892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527040" y="5826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466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5527040" y="5445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4660" cy="25908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5527040" y="5064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26415" cy="248920"/>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5481955" y="4683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25400</xdr:rowOff>
    </xdr:from>
    <xdr:to>
      <xdr:col>54</xdr:col>
      <xdr:colOff>171450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429750" y="568325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4475" cy="259080"/>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9480550" y="67348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35990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143510</xdr:rowOff>
    </xdr:from>
    <xdr:ext cx="464820" cy="251460"/>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9480550" y="5458460"/>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33</xdr:row>
      <xdr:rowOff>25400</xdr:rowOff>
    </xdr:from>
    <xdr:to>
      <xdr:col>55</xdr:col>
      <xdr:colOff>88900</xdr:colOff>
      <xdr:row>33</xdr:row>
      <xdr:rowOff>25400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359900" y="5683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63500</xdr:rowOff>
    </xdr:from>
    <xdr:to>
      <xdr:col>55</xdr:col>
      <xdr:colOff>0</xdr:colOff>
      <xdr:row>34</xdr:row>
      <xdr:rowOff>125095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686800" y="5892800"/>
          <a:ext cx="7429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109220</xdr:rowOff>
    </xdr:from>
    <xdr:ext cx="464820" cy="251460"/>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9480550" y="6452870"/>
          <a:ext cx="46482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130175</xdr:rowOff>
    </xdr:from>
    <xdr:to>
      <xdr:col>55</xdr:col>
      <xdr:colOff>50800</xdr:colOff>
      <xdr:row>38</xdr:row>
      <xdr:rowOff>60325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398000" y="647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34</xdr:row>
      <xdr:rowOff>17780</xdr:rowOff>
    </xdr:from>
    <xdr:to>
      <xdr:col>50</xdr:col>
      <xdr:colOff>114300</xdr:colOff>
      <xdr:row>34</xdr:row>
      <xdr:rowOff>63500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86700" y="584708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140970</xdr:rowOff>
    </xdr:from>
    <xdr:to>
      <xdr:col>50</xdr:col>
      <xdr:colOff>165100</xdr:colOff>
      <xdr:row>38</xdr:row>
      <xdr:rowOff>71120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36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62230</xdr:rowOff>
    </xdr:from>
    <xdr:ext cx="459105"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470900" y="65773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17780</xdr:rowOff>
    </xdr:from>
    <xdr:to>
      <xdr:col>45</xdr:col>
      <xdr:colOff>171450</xdr:colOff>
      <xdr:row>34</xdr:row>
      <xdr:rowOff>38100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7080250" y="5847080"/>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130810</xdr:rowOff>
    </xdr:from>
    <xdr:to>
      <xdr:col>46</xdr:col>
      <xdr:colOff>38100</xdr:colOff>
      <xdr:row>38</xdr:row>
      <xdr:rowOff>60960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42250" y="6474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52070</xdr:rowOff>
    </xdr:from>
    <xdr:ext cx="462280" cy="25146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7150" y="65671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116205</xdr:rowOff>
    </xdr:from>
    <xdr:to>
      <xdr:col>41</xdr:col>
      <xdr:colOff>50800</xdr:colOff>
      <xdr:row>34</xdr:row>
      <xdr:rowOff>38100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286500" y="5431155"/>
          <a:ext cx="79375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107950</xdr:rowOff>
    </xdr:from>
    <xdr:to>
      <xdr:col>41</xdr:col>
      <xdr:colOff>101600</xdr:colOff>
      <xdr:row>38</xdr:row>
      <xdr:rowOff>38100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02945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29210</xdr:rowOff>
    </xdr:from>
    <xdr:ext cx="459105" cy="25146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864350" y="65443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107315</xdr:rowOff>
    </xdr:from>
    <xdr:to>
      <xdr:col>36</xdr:col>
      <xdr:colOff>165100</xdr:colOff>
      <xdr:row>38</xdr:row>
      <xdr:rowOff>37465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235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29210</xdr:rowOff>
    </xdr:from>
    <xdr:ext cx="459105" cy="25146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070600" y="65443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692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90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74930</xdr:rowOff>
    </xdr:from>
    <xdr:to>
      <xdr:col>55</xdr:col>
      <xdr:colOff>50800</xdr:colOff>
      <xdr:row>35</xdr:row>
      <xdr:rowOff>4445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398000" y="59042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97790</xdr:rowOff>
    </xdr:from>
    <xdr:ext cx="464820" cy="251460"/>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9480550" y="5755640"/>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12700</xdr:rowOff>
    </xdr:from>
    <xdr:to>
      <xdr:col>50</xdr:col>
      <xdr:colOff>165100</xdr:colOff>
      <xdr:row>34</xdr:row>
      <xdr:rowOff>114300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36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130810</xdr:rowOff>
    </xdr:from>
    <xdr:ext cx="459105"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470900" y="56172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137795</xdr:rowOff>
    </xdr:from>
    <xdr:to>
      <xdr:col>46</xdr:col>
      <xdr:colOff>38100</xdr:colOff>
      <xdr:row>34</xdr:row>
      <xdr:rowOff>67945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42250" y="5795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84455</xdr:rowOff>
    </xdr:from>
    <xdr:ext cx="46228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7150" y="55708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158750</xdr:rowOff>
    </xdr:from>
    <xdr:to>
      <xdr:col>41</xdr:col>
      <xdr:colOff>101600</xdr:colOff>
      <xdr:row>34</xdr:row>
      <xdr:rowOff>88900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02945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32</xdr:row>
      <xdr:rowOff>105410</xdr:rowOff>
    </xdr:from>
    <xdr:ext cx="459105"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64350" y="55918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65405</xdr:rowOff>
    </xdr:from>
    <xdr:to>
      <xdr:col>36</xdr:col>
      <xdr:colOff>165100</xdr:colOff>
      <xdr:row>31</xdr:row>
      <xdr:rowOff>167005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235700" y="53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30</xdr:row>
      <xdr:rowOff>12065</xdr:rowOff>
    </xdr:from>
    <xdr:ext cx="459105" cy="259080"/>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0600" y="51555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2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72643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2641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81955" y="9636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26415" cy="24892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481955" y="9255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2641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481955" y="887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26415" cy="25908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481955" y="8493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48920"/>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5417820" y="8112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6350</xdr:rowOff>
    </xdr:from>
    <xdr:to>
      <xdr:col>54</xdr:col>
      <xdr:colOff>171450</xdr:colOff>
      <xdr:row>58</xdr:row>
      <xdr:rowOff>160020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429750" y="857885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4820" cy="259080"/>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9480550" y="101079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359900" y="10104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29590" cy="259080"/>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9480550" y="8354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359900" y="8578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106680</xdr:rowOff>
    </xdr:from>
    <xdr:to>
      <xdr:col>55</xdr:col>
      <xdr:colOff>0</xdr:colOff>
      <xdr:row>54</xdr:row>
      <xdr:rowOff>135255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686800" y="9364980"/>
          <a:ext cx="742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83820</xdr:rowOff>
    </xdr:from>
    <xdr:ext cx="529590" cy="259080"/>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9480550" y="968502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398000" y="9706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54</xdr:row>
      <xdr:rowOff>119380</xdr:rowOff>
    </xdr:from>
    <xdr:to>
      <xdr:col>50</xdr:col>
      <xdr:colOff>114300</xdr:colOff>
      <xdr:row>54</xdr:row>
      <xdr:rowOff>135255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86700" y="9377680"/>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360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17780</xdr:rowOff>
    </xdr:from>
    <xdr:ext cx="523875" cy="25146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38515" y="97904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55880</xdr:rowOff>
    </xdr:from>
    <xdr:to>
      <xdr:col>45</xdr:col>
      <xdr:colOff>171450</xdr:colOff>
      <xdr:row>54</xdr:row>
      <xdr:rowOff>119380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080250" y="931418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42250" y="9732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52070</xdr:rowOff>
    </xdr:from>
    <xdr:ext cx="525145" cy="25146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44765" y="9824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55880</xdr:rowOff>
    </xdr:from>
    <xdr:to>
      <xdr:col>41</xdr:col>
      <xdr:colOff>50800</xdr:colOff>
      <xdr:row>54</xdr:row>
      <xdr:rowOff>139700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286500" y="9314180"/>
          <a:ext cx="7937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125095</xdr:rowOff>
    </xdr:from>
    <xdr:to>
      <xdr:col>41</xdr:col>
      <xdr:colOff>101600</xdr:colOff>
      <xdr:row>57</xdr:row>
      <xdr:rowOff>55245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02945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46355</xdr:rowOff>
    </xdr:from>
    <xdr:ext cx="52514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851015" y="98190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235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52705</xdr:rowOff>
    </xdr:from>
    <xdr:ext cx="523875" cy="25082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038215" y="98253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692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90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55880</xdr:rowOff>
    </xdr:from>
    <xdr:to>
      <xdr:col>55</xdr:col>
      <xdr:colOff>50800</xdr:colOff>
      <xdr:row>54</xdr:row>
      <xdr:rowOff>157480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398000" y="9314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78740</xdr:rowOff>
    </xdr:from>
    <xdr:ext cx="529590" cy="259080"/>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9480550" y="9165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84455</xdr:rowOff>
    </xdr:from>
    <xdr:to>
      <xdr:col>50</xdr:col>
      <xdr:colOff>165100</xdr:colOff>
      <xdr:row>55</xdr:row>
      <xdr:rowOff>14605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36000" y="93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31115</xdr:rowOff>
    </xdr:from>
    <xdr:ext cx="523875" cy="24955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38515" y="911796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68580</xdr:rowOff>
    </xdr:from>
    <xdr:to>
      <xdr:col>46</xdr:col>
      <xdr:colOff>38100</xdr:colOff>
      <xdr:row>54</xdr:row>
      <xdr:rowOff>170180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42250" y="9326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15240</xdr:rowOff>
    </xdr:from>
    <xdr:ext cx="52514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44765" y="91020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5080</xdr:rowOff>
    </xdr:from>
    <xdr:to>
      <xdr:col>41</xdr:col>
      <xdr:colOff>101600</xdr:colOff>
      <xdr:row>54</xdr:row>
      <xdr:rowOff>106680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029450" y="92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123190</xdr:rowOff>
    </xdr:from>
    <xdr:ext cx="525145" cy="24892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851015" y="903859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88900</xdr:rowOff>
    </xdr:from>
    <xdr:to>
      <xdr:col>36</xdr:col>
      <xdr:colOff>165100</xdr:colOff>
      <xdr:row>55</xdr:row>
      <xdr:rowOff>19050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235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35560</xdr:rowOff>
    </xdr:from>
    <xdr:ext cx="523875" cy="25908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38215" y="91224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182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72643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2641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81955" y="1306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26415" cy="24892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481955" y="12684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2641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481955" y="12303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26415" cy="25908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5481955" y="1192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48920"/>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5417820" y="11541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69</xdr:row>
      <xdr:rowOff>168910</xdr:rowOff>
    </xdr:from>
    <xdr:to>
      <xdr:col>54</xdr:col>
      <xdr:colOff>171450</xdr:colOff>
      <xdr:row>78</xdr:row>
      <xdr:rowOff>163195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429750" y="1199896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4820" cy="25082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9480550" y="1354010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359900" y="13536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29590" cy="259080"/>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9480550" y="11774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359900" y="11998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40640</xdr:rowOff>
    </xdr:from>
    <xdr:to>
      <xdr:col>55</xdr:col>
      <xdr:colOff>0</xdr:colOff>
      <xdr:row>76</xdr:row>
      <xdr:rowOff>62230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686800" y="13070840"/>
          <a:ext cx="742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50800</xdr:rowOff>
    </xdr:from>
    <xdr:ext cx="529590" cy="259080"/>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9480550" y="1308100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398000" y="13102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76</xdr:row>
      <xdr:rowOff>62230</xdr:rowOff>
    </xdr:from>
    <xdr:to>
      <xdr:col>50</xdr:col>
      <xdr:colOff>114300</xdr:colOff>
      <xdr:row>77</xdr:row>
      <xdr:rowOff>635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86700" y="13092430"/>
          <a:ext cx="8001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52070</xdr:rowOff>
    </xdr:from>
    <xdr:to>
      <xdr:col>50</xdr:col>
      <xdr:colOff>165100</xdr:colOff>
      <xdr:row>77</xdr:row>
      <xdr:rowOff>153670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360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144780</xdr:rowOff>
    </xdr:from>
    <xdr:ext cx="523875" cy="25019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38515" y="133464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38735</xdr:rowOff>
    </xdr:from>
    <xdr:to>
      <xdr:col>45</xdr:col>
      <xdr:colOff>171450</xdr:colOff>
      <xdr:row>77</xdr:row>
      <xdr:rowOff>635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080250" y="13068935"/>
          <a:ext cx="80645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70485</xdr:rowOff>
    </xdr:from>
    <xdr:to>
      <xdr:col>46</xdr:col>
      <xdr:colOff>38100</xdr:colOff>
      <xdr:row>78</xdr:row>
      <xdr:rowOff>635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42250" y="13272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163195</xdr:rowOff>
    </xdr:from>
    <xdr:ext cx="52514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44765" y="13364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38735</xdr:rowOff>
    </xdr:from>
    <xdr:to>
      <xdr:col>41</xdr:col>
      <xdr:colOff>50800</xdr:colOff>
      <xdr:row>77</xdr:row>
      <xdr:rowOff>30480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286500" y="13068935"/>
          <a:ext cx="79375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02945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2514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851015" y="133324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48260</xdr:rowOff>
    </xdr:from>
    <xdr:to>
      <xdr:col>36</xdr:col>
      <xdr:colOff>165100</xdr:colOff>
      <xdr:row>77</xdr:row>
      <xdr:rowOff>149860</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2357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140970</xdr:rowOff>
    </xdr:from>
    <xdr:ext cx="52387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038215" y="13342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692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90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160655</xdr:rowOff>
    </xdr:from>
    <xdr:to>
      <xdr:col>55</xdr:col>
      <xdr:colOff>50800</xdr:colOff>
      <xdr:row>76</xdr:row>
      <xdr:rowOff>90805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398000" y="13019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12065</xdr:rowOff>
    </xdr:from>
    <xdr:ext cx="529590" cy="259080"/>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9480550" y="12870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11430</xdr:rowOff>
    </xdr:from>
    <xdr:to>
      <xdr:col>50</xdr:col>
      <xdr:colOff>165100</xdr:colOff>
      <xdr:row>76</xdr:row>
      <xdr:rowOff>113030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36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129540</xdr:rowOff>
    </xdr:from>
    <xdr:ext cx="52387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38515" y="12816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121285</xdr:rowOff>
    </xdr:from>
    <xdr:to>
      <xdr:col>46</xdr:col>
      <xdr:colOff>38100</xdr:colOff>
      <xdr:row>77</xdr:row>
      <xdr:rowOff>52070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42250" y="1315148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67945</xdr:rowOff>
    </xdr:from>
    <xdr:ext cx="525145" cy="2584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44765" y="129266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159385</xdr:rowOff>
    </xdr:from>
    <xdr:to>
      <xdr:col>41</xdr:col>
      <xdr:colOff>101600</xdr:colOff>
      <xdr:row>76</xdr:row>
      <xdr:rowOff>89535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029450" y="130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106045</xdr:rowOff>
    </xdr:from>
    <xdr:ext cx="525145" cy="25908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851015" y="127933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151130</xdr:rowOff>
    </xdr:from>
    <xdr:to>
      <xdr:col>36</xdr:col>
      <xdr:colOff>165100</xdr:colOff>
      <xdr:row>77</xdr:row>
      <xdr:rowOff>81280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2357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97790</xdr:rowOff>
    </xdr:from>
    <xdr:ext cx="523875" cy="251460"/>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38215" y="129565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2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9395" cy="24892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726430" y="172567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707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2641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81955" y="16930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6745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6415" cy="25082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81955" y="16603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956300" y="16419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641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481955" y="16276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5956300" y="16092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8010" cy="25146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41782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5956300" y="1576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010" cy="2584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41782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5956300" y="15439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010" cy="25908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41782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4892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5417820" y="14970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44450</xdr:rowOff>
    </xdr:from>
    <xdr:to>
      <xdr:col>54</xdr:col>
      <xdr:colOff>171450</xdr:colOff>
      <xdr:row>100</xdr:row>
      <xdr:rowOff>1270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429750" y="1564640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29590" cy="259080"/>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9480550" y="17150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359900" y="17146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3725" cy="259080"/>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9480550" y="15421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359900" y="15646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33655</xdr:rowOff>
    </xdr:from>
    <xdr:to>
      <xdr:col>55</xdr:col>
      <xdr:colOff>0</xdr:colOff>
      <xdr:row>96</xdr:row>
      <xdr:rowOff>164465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686800" y="15978505"/>
          <a:ext cx="742950" cy="645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34925</xdr:rowOff>
    </xdr:from>
    <xdr:ext cx="529590" cy="259080"/>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9480550" y="1666557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398000" y="16687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96</xdr:row>
      <xdr:rowOff>164465</xdr:rowOff>
    </xdr:from>
    <xdr:to>
      <xdr:col>50</xdr:col>
      <xdr:colOff>114300</xdr:colOff>
      <xdr:row>98</xdr:row>
      <xdr:rowOff>62230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86700" y="16623665"/>
          <a:ext cx="8001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155575</xdr:rowOff>
    </xdr:from>
    <xdr:to>
      <xdr:col>50</xdr:col>
      <xdr:colOff>165100</xdr:colOff>
      <xdr:row>98</xdr:row>
      <xdr:rowOff>86360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360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76835</xdr:rowOff>
    </xdr:from>
    <xdr:ext cx="523875" cy="24955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38515" y="168789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168910</xdr:rowOff>
    </xdr:from>
    <xdr:to>
      <xdr:col>45</xdr:col>
      <xdr:colOff>171450</xdr:colOff>
      <xdr:row>98</xdr:row>
      <xdr:rowOff>62230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7080250" y="16628110"/>
          <a:ext cx="80645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125730</xdr:rowOff>
    </xdr:from>
    <xdr:to>
      <xdr:col>46</xdr:col>
      <xdr:colOff>38100</xdr:colOff>
      <xdr:row>98</xdr:row>
      <xdr:rowOff>55880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42250" y="16756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72390</xdr:rowOff>
    </xdr:from>
    <xdr:ext cx="52514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44765" y="165315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168910</xdr:rowOff>
    </xdr:from>
    <xdr:to>
      <xdr:col>41</xdr:col>
      <xdr:colOff>50800</xdr:colOff>
      <xdr:row>98</xdr:row>
      <xdr:rowOff>31750</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6286500" y="16628110"/>
          <a:ext cx="79375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92075</xdr:rowOff>
    </xdr:from>
    <xdr:to>
      <xdr:col>41</xdr:col>
      <xdr:colOff>101600</xdr:colOff>
      <xdr:row>98</xdr:row>
      <xdr:rowOff>22225</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02945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13335</xdr:rowOff>
    </xdr:from>
    <xdr:ext cx="52514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851015" y="16815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2357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81280</xdr:rowOff>
    </xdr:from>
    <xdr:ext cx="52387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038215" y="168833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90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154940</xdr:rowOff>
    </xdr:from>
    <xdr:to>
      <xdr:col>55</xdr:col>
      <xdr:colOff>50800</xdr:colOff>
      <xdr:row>93</xdr:row>
      <xdr:rowOff>84455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398000" y="159283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6350</xdr:rowOff>
    </xdr:from>
    <xdr:ext cx="593725" cy="251460"/>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9480550" y="1577975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130,517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113665</xdr:rowOff>
    </xdr:from>
    <xdr:to>
      <xdr:col>50</xdr:col>
      <xdr:colOff>165100</xdr:colOff>
      <xdr:row>97</xdr:row>
      <xdr:rowOff>43815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360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60325</xdr:rowOff>
    </xdr:from>
    <xdr:ext cx="52387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38515" y="163480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11430</xdr:rowOff>
    </xdr:from>
    <xdr:to>
      <xdr:col>46</xdr:col>
      <xdr:colOff>38100</xdr:colOff>
      <xdr:row>98</xdr:row>
      <xdr:rowOff>113030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42250" y="16813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104140</xdr:rowOff>
    </xdr:from>
    <xdr:ext cx="52514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644765" y="16906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118110</xdr:rowOff>
    </xdr:from>
    <xdr:to>
      <xdr:col>41</xdr:col>
      <xdr:colOff>101600</xdr:colOff>
      <xdr:row>97</xdr:row>
      <xdr:rowOff>48260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02945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64770</xdr:rowOff>
    </xdr:from>
    <xdr:ext cx="525145" cy="25019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851015" y="163525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152400</xdr:rowOff>
    </xdr:from>
    <xdr:to>
      <xdr:col>36</xdr:col>
      <xdr:colOff>165100</xdr:colOff>
      <xdr:row>98</xdr:row>
      <xdr:rowOff>82550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2357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99060</xdr:rowOff>
    </xdr:from>
    <xdr:ext cx="523875" cy="25019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038215" y="165582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16965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6220" cy="24892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0977880" y="6969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171450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1207750" y="673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28320"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0733405" y="6588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171450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1207750" y="63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8320"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0733405" y="6207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171450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28320" cy="24892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0733405" y="582676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171450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1207750" y="55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28320"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0733405" y="544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171450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1207750" y="52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2832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0733405" y="506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320" cy="24892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0733405" y="468376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69834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19685</xdr:rowOff>
    </xdr:from>
    <xdr:ext cx="534670" cy="24955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4744700" y="67062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611350" y="6702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111760</xdr:rowOff>
    </xdr:from>
    <xdr:ext cx="534670" cy="248920"/>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4744700" y="49123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611350" y="5137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96520</xdr:rowOff>
    </xdr:from>
    <xdr:to>
      <xdr:col>85</xdr:col>
      <xdr:colOff>127000</xdr:colOff>
      <xdr:row>37</xdr:row>
      <xdr:rowOff>3810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938250" y="6268720"/>
          <a:ext cx="762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60960</xdr:rowOff>
    </xdr:from>
    <xdr:ext cx="534670" cy="259080"/>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47447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171450</xdr:colOff>
      <xdr:row>36</xdr:row>
      <xdr:rowOff>139700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649450" y="6210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136525</xdr:rowOff>
    </xdr:from>
    <xdr:to>
      <xdr:col>81</xdr:col>
      <xdr:colOff>50800</xdr:colOff>
      <xdr:row>37</xdr:row>
      <xdr:rowOff>3810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144500" y="6137275"/>
          <a:ext cx="79375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88745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25145" cy="25146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709015" y="60413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136525</xdr:rowOff>
    </xdr:from>
    <xdr:to>
      <xdr:col>76</xdr:col>
      <xdr:colOff>114300</xdr:colOff>
      <xdr:row>37</xdr:row>
      <xdr:rowOff>47625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344400" y="6137275"/>
          <a:ext cx="8001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0937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66675</xdr:rowOff>
    </xdr:from>
    <xdr:ext cx="523875" cy="24828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896215" y="641032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33020</xdr:rowOff>
    </xdr:from>
    <xdr:to>
      <xdr:col>71</xdr:col>
      <xdr:colOff>171450</xdr:colOff>
      <xdr:row>37</xdr:row>
      <xdr:rowOff>47625</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1537950" y="6205220"/>
          <a:ext cx="80645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299950" y="6313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87630</xdr:rowOff>
    </xdr:from>
    <xdr:ext cx="525145" cy="25019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102465" y="608838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148715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63500</xdr:rowOff>
    </xdr:from>
    <xdr:ext cx="525145" cy="25146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308715" y="64071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692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766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692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3665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45720</xdr:rowOff>
    </xdr:from>
    <xdr:to>
      <xdr:col>85</xdr:col>
      <xdr:colOff>171450</xdr:colOff>
      <xdr:row>36</xdr:row>
      <xdr:rowOff>147320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649450" y="6217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24130</xdr:rowOff>
    </xdr:from>
    <xdr:ext cx="534670" cy="259080"/>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4744700" y="619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88745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45720</xdr:rowOff>
    </xdr:from>
    <xdr:ext cx="525145"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709015" y="63893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86360</xdr:rowOff>
    </xdr:from>
    <xdr:to>
      <xdr:col>76</xdr:col>
      <xdr:colOff>165100</xdr:colOff>
      <xdr:row>36</xdr:row>
      <xdr:rowOff>15875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0937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32385</xdr:rowOff>
    </xdr:from>
    <xdr:ext cx="523875" cy="24828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896215" y="58616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168275</xdr:rowOff>
    </xdr:from>
    <xdr:to>
      <xdr:col>72</xdr:col>
      <xdr:colOff>38100</xdr:colOff>
      <xdr:row>37</xdr:row>
      <xdr:rowOff>98425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299950" y="6340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89535</xdr:rowOff>
    </xdr:from>
    <xdr:ext cx="525145" cy="24828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02465" y="643318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153670</xdr:rowOff>
    </xdr:from>
    <xdr:to>
      <xdr:col>67</xdr:col>
      <xdr:colOff>101600</xdr:colOff>
      <xdr:row>36</xdr:row>
      <xdr:rowOff>83820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148715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100330</xdr:rowOff>
    </xdr:from>
    <xdr:ext cx="525145" cy="24892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308715" y="592963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16965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6220" cy="24892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977880" y="10398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171450</xdr:colOff>
      <xdr:row>59</xdr:row>
      <xdr:rowOff>99060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1207750" y="1021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2832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733405" y="10072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171450</xdr:colOff>
      <xdr:row>57</xdr:row>
      <xdr:rowOff>114935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1207750" y="9887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8320" cy="25082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0733405" y="97453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171450</xdr:colOff>
      <xdr:row>55</xdr:row>
      <xdr:rowOff>132080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1207750" y="9561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28320" cy="25908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0733405" y="9418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171450</xdr:colOff>
      <xdr:row>53</xdr:row>
      <xdr:rowOff>147955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1207750" y="923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8010" cy="25146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06692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171450</xdr:colOff>
      <xdr:row>51</xdr:row>
      <xdr:rowOff>164465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1207750" y="8908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010" cy="2584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06692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171450</xdr:colOff>
      <xdr:row>50</xdr:row>
      <xdr:rowOff>8890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1207750" y="858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01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06692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4892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0669270" y="8112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69834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76835</xdr:rowOff>
    </xdr:from>
    <xdr:ext cx="534670" cy="24955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4744700" y="10192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611350" y="10188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133985</xdr:rowOff>
    </xdr:from>
    <xdr:ext cx="598805" cy="24955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4744700" y="85350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611350" y="8759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97790</xdr:rowOff>
    </xdr:from>
    <xdr:to>
      <xdr:col>85</xdr:col>
      <xdr:colOff>127000</xdr:colOff>
      <xdr:row>58</xdr:row>
      <xdr:rowOff>130810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938250" y="9870440"/>
          <a:ext cx="762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67310</xdr:rowOff>
    </xdr:from>
    <xdr:ext cx="534670" cy="259080"/>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4744700" y="966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171450</xdr:colOff>
      <xdr:row>57</xdr:row>
      <xdr:rowOff>146050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649450" y="98171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169545</xdr:rowOff>
    </xdr:from>
    <xdr:to>
      <xdr:col>81</xdr:col>
      <xdr:colOff>50800</xdr:colOff>
      <xdr:row>58</xdr:row>
      <xdr:rowOff>130810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144500" y="9942195"/>
          <a:ext cx="79375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94615</xdr:rowOff>
    </xdr:from>
    <xdr:to>
      <xdr:col>81</xdr:col>
      <xdr:colOff>101600</xdr:colOff>
      <xdr:row>58</xdr:row>
      <xdr:rowOff>24765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88745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41275</xdr:rowOff>
    </xdr:from>
    <xdr:ext cx="525145" cy="25082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709015" y="96424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169545</xdr:rowOff>
    </xdr:from>
    <xdr:to>
      <xdr:col>76</xdr:col>
      <xdr:colOff>114300</xdr:colOff>
      <xdr:row>58</xdr:row>
      <xdr:rowOff>35560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344400" y="9942195"/>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144145</xdr:rowOff>
    </xdr:from>
    <xdr:to>
      <xdr:col>76</xdr:col>
      <xdr:colOff>165100</xdr:colOff>
      <xdr:row>58</xdr:row>
      <xdr:rowOff>74930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0937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65405</xdr:rowOff>
    </xdr:from>
    <xdr:ext cx="523875" cy="24955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896215" y="1000950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35560</xdr:rowOff>
    </xdr:from>
    <xdr:to>
      <xdr:col>71</xdr:col>
      <xdr:colOff>171450</xdr:colOff>
      <xdr:row>58</xdr:row>
      <xdr:rowOff>49530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1537950" y="997966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299950" y="9897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71120</xdr:rowOff>
    </xdr:from>
    <xdr:ext cx="52514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02465" y="9672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146685</xdr:rowOff>
    </xdr:from>
    <xdr:to>
      <xdr:col>67</xdr:col>
      <xdr:colOff>101600</xdr:colOff>
      <xdr:row>58</xdr:row>
      <xdr:rowOff>76835</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148715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93345</xdr:rowOff>
    </xdr:from>
    <xdr:ext cx="52514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308715" y="96945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692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766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6920"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3665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46990</xdr:rowOff>
    </xdr:from>
    <xdr:to>
      <xdr:col>85</xdr:col>
      <xdr:colOff>171450</xdr:colOff>
      <xdr:row>57</xdr:row>
      <xdr:rowOff>148590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649450" y="98196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57</xdr:row>
      <xdr:rowOff>25400</xdr:rowOff>
    </xdr:from>
    <xdr:ext cx="534670" cy="259080"/>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4744700" y="9798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80010</xdr:rowOff>
    </xdr:from>
    <xdr:to>
      <xdr:col>81</xdr:col>
      <xdr:colOff>101600</xdr:colOff>
      <xdr:row>59</xdr:row>
      <xdr:rowOff>10160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88745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1270</xdr:rowOff>
    </xdr:from>
    <xdr:ext cx="52514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709015" y="101168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118745</xdr:rowOff>
    </xdr:from>
    <xdr:to>
      <xdr:col>76</xdr:col>
      <xdr:colOff>165100</xdr:colOff>
      <xdr:row>58</xdr:row>
      <xdr:rowOff>48895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093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65405</xdr:rowOff>
    </xdr:from>
    <xdr:ext cx="523875" cy="24955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896215" y="966660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156210</xdr:rowOff>
    </xdr:from>
    <xdr:to>
      <xdr:col>72</xdr:col>
      <xdr:colOff>38100</xdr:colOff>
      <xdr:row>58</xdr:row>
      <xdr:rowOff>86360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299950" y="9928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77470</xdr:rowOff>
    </xdr:from>
    <xdr:ext cx="525145" cy="24892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02465" y="1002157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170180</xdr:rowOff>
    </xdr:from>
    <xdr:to>
      <xdr:col>67</xdr:col>
      <xdr:colOff>101600</xdr:colOff>
      <xdr:row>58</xdr:row>
      <xdr:rowOff>100330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148715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91440</xdr:rowOff>
    </xdr:from>
    <xdr:ext cx="52514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308715" y="10035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16965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171450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6220"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0977880" y="13446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171450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28320"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0733405" y="1306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171450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28320" cy="24892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0733405" y="1268476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171450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2832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0733405" y="12303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171450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2832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0733405" y="1192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4892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0669270" y="11541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69834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48260</xdr:rowOff>
    </xdr:from>
    <xdr:ext cx="249555" cy="259080"/>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47447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61135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17780</xdr:rowOff>
    </xdr:from>
    <xdr:ext cx="534670" cy="251460"/>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47447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611350" y="12243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143510</xdr:rowOff>
    </xdr:from>
    <xdr:to>
      <xdr:col>85</xdr:col>
      <xdr:colOff>127000</xdr:colOff>
      <xdr:row>79</xdr:row>
      <xdr:rowOff>40640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938250" y="1351661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64770</xdr:rowOff>
    </xdr:from>
    <xdr:ext cx="469900" cy="250190"/>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4744700" y="132664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171450</xdr:colOff>
      <xdr:row>78</xdr:row>
      <xdr:rowOff>143510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649450" y="134150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143510</xdr:rowOff>
    </xdr:from>
    <xdr:to>
      <xdr:col>81</xdr:col>
      <xdr:colOff>50800</xdr:colOff>
      <xdr:row>78</xdr:row>
      <xdr:rowOff>151765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144500" y="1351661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42545</xdr:rowOff>
    </xdr:from>
    <xdr:to>
      <xdr:col>81</xdr:col>
      <xdr:colOff>101600</xdr:colOff>
      <xdr:row>78</xdr:row>
      <xdr:rowOff>144145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88745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160655</xdr:rowOff>
    </xdr:from>
    <xdr:ext cx="45910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722350" y="131908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151765</xdr:rowOff>
    </xdr:from>
    <xdr:to>
      <xdr:col>76</xdr:col>
      <xdr:colOff>114300</xdr:colOff>
      <xdr:row>79</xdr:row>
      <xdr:rowOff>30480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344400" y="13524865"/>
          <a:ext cx="8001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57150</xdr:rowOff>
    </xdr:from>
    <xdr:to>
      <xdr:col>76</xdr:col>
      <xdr:colOff>165100</xdr:colOff>
      <xdr:row>78</xdr:row>
      <xdr:rowOff>158750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0937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3810</xdr:rowOff>
    </xdr:from>
    <xdr:ext cx="45910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928600" y="132054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30480</xdr:rowOff>
    </xdr:from>
    <xdr:to>
      <xdr:col>71</xdr:col>
      <xdr:colOff>171450</xdr:colOff>
      <xdr:row>79</xdr:row>
      <xdr:rowOff>32385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1537950" y="1357503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78105</xdr:rowOff>
    </xdr:from>
    <xdr:to>
      <xdr:col>72</xdr:col>
      <xdr:colOff>38100</xdr:colOff>
      <xdr:row>79</xdr:row>
      <xdr:rowOff>8255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299950" y="13451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24765</xdr:rowOff>
    </xdr:from>
    <xdr:ext cx="46228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134850" y="132264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57785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148715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59105" cy="25146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322050" y="1327658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692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766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692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3665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160655</xdr:rowOff>
    </xdr:from>
    <xdr:to>
      <xdr:col>85</xdr:col>
      <xdr:colOff>171450</xdr:colOff>
      <xdr:row>79</xdr:row>
      <xdr:rowOff>90805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649450" y="13533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75565</xdr:rowOff>
    </xdr:from>
    <xdr:ext cx="378460" cy="25082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4744700" y="13448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92075</xdr:rowOff>
    </xdr:from>
    <xdr:to>
      <xdr:col>81</xdr:col>
      <xdr:colOff>101600</xdr:colOff>
      <xdr:row>79</xdr:row>
      <xdr:rowOff>22225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88745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13335</xdr:rowOff>
    </xdr:from>
    <xdr:ext cx="45910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722350" y="135578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100965</xdr:rowOff>
    </xdr:from>
    <xdr:to>
      <xdr:col>76</xdr:col>
      <xdr:colOff>165100</xdr:colOff>
      <xdr:row>79</xdr:row>
      <xdr:rowOff>31115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0937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22225</xdr:rowOff>
    </xdr:from>
    <xdr:ext cx="459105" cy="2584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928600" y="135667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151130</xdr:rowOff>
    </xdr:from>
    <xdr:to>
      <xdr:col>72</xdr:col>
      <xdr:colOff>38100</xdr:colOff>
      <xdr:row>79</xdr:row>
      <xdr:rowOff>81280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299950" y="13524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79</xdr:row>
      <xdr:rowOff>72390</xdr:rowOff>
    </xdr:from>
    <xdr:ext cx="378460"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72950" y="13616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153035</xdr:rowOff>
    </xdr:from>
    <xdr:to>
      <xdr:col>67</xdr:col>
      <xdr:colOff>101600</xdr:colOff>
      <xdr:row>79</xdr:row>
      <xdr:rowOff>83185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148715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74930</xdr:rowOff>
    </xdr:from>
    <xdr:ext cx="375285" cy="25146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367770" y="13619480"/>
          <a:ext cx="375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16965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6220"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977880" y="16875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320"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073340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010" cy="24892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0669270" y="16113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01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06692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171450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06692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4892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0669270" y="1497076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69834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109220</xdr:rowOff>
    </xdr:from>
    <xdr:ext cx="534670" cy="251460"/>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4744700" y="16911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611350" y="16906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19685</xdr:rowOff>
    </xdr:from>
    <xdr:ext cx="598805" cy="24955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4744700" y="15278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611350" y="15503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11430</xdr:rowOff>
    </xdr:from>
    <xdr:to>
      <xdr:col>85</xdr:col>
      <xdr:colOff>127000</xdr:colOff>
      <xdr:row>97</xdr:row>
      <xdr:rowOff>19685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938250" y="1664208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113030</xdr:rowOff>
    </xdr:from>
    <xdr:ext cx="534670" cy="259080"/>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47447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171450</xdr:colOff>
      <xdr:row>97</xdr:row>
      <xdr:rowOff>20320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649450" y="165493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11430</xdr:rowOff>
    </xdr:from>
    <xdr:to>
      <xdr:col>81</xdr:col>
      <xdr:colOff>50800</xdr:colOff>
      <xdr:row>97</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144500" y="1664208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115570</xdr:rowOff>
    </xdr:from>
    <xdr:to>
      <xdr:col>81</xdr:col>
      <xdr:colOff>101600</xdr:colOff>
      <xdr:row>97</xdr:row>
      <xdr:rowOff>45720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88745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62230</xdr:rowOff>
    </xdr:from>
    <xdr:ext cx="52514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709015" y="16349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25400</xdr:rowOff>
    </xdr:from>
    <xdr:to>
      <xdr:col>76</xdr:col>
      <xdr:colOff>114300</xdr:colOff>
      <xdr:row>97</xdr:row>
      <xdr:rowOff>26035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344400" y="1665605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124460</xdr:rowOff>
    </xdr:from>
    <xdr:to>
      <xdr:col>76</xdr:col>
      <xdr:colOff>165100</xdr:colOff>
      <xdr:row>97</xdr:row>
      <xdr:rowOff>54610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093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71120</xdr:rowOff>
    </xdr:from>
    <xdr:ext cx="52387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896215" y="163588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26035</xdr:rowOff>
    </xdr:from>
    <xdr:to>
      <xdr:col>71</xdr:col>
      <xdr:colOff>171450</xdr:colOff>
      <xdr:row>97</xdr:row>
      <xdr:rowOff>41275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1537950" y="16656685"/>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120650</xdr:rowOff>
    </xdr:from>
    <xdr:to>
      <xdr:col>72</xdr:col>
      <xdr:colOff>38100</xdr:colOff>
      <xdr:row>97</xdr:row>
      <xdr:rowOff>50165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299950" y="165798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66675</xdr:rowOff>
    </xdr:from>
    <xdr:ext cx="525145" cy="24828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102465" y="1635442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106680</xdr:rowOff>
    </xdr:from>
    <xdr:to>
      <xdr:col>67</xdr:col>
      <xdr:colOff>101600</xdr:colOff>
      <xdr:row>97</xdr:row>
      <xdr:rowOff>36830</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148715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25145" cy="25019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1308715" y="163410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76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13665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140335</xdr:rowOff>
    </xdr:from>
    <xdr:to>
      <xdr:col>85</xdr:col>
      <xdr:colOff>171450</xdr:colOff>
      <xdr:row>97</xdr:row>
      <xdr:rowOff>70485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649450" y="165995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118745</xdr:rowOff>
    </xdr:from>
    <xdr:ext cx="534670" cy="259080"/>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4744700" y="1657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132080</xdr:rowOff>
    </xdr:from>
    <xdr:to>
      <xdr:col>81</xdr:col>
      <xdr:colOff>101600</xdr:colOff>
      <xdr:row>97</xdr:row>
      <xdr:rowOff>62230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88745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53340</xdr:rowOff>
    </xdr:from>
    <xdr:ext cx="525145" cy="25019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709015" y="166839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146050</xdr:rowOff>
    </xdr:from>
    <xdr:to>
      <xdr:col>76</xdr:col>
      <xdr:colOff>165100</xdr:colOff>
      <xdr:row>97</xdr:row>
      <xdr:rowOff>76200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093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67310</xdr:rowOff>
    </xdr:from>
    <xdr:ext cx="52387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896215" y="166979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146685</xdr:rowOff>
    </xdr:from>
    <xdr:to>
      <xdr:col>72</xdr:col>
      <xdr:colOff>38100</xdr:colOff>
      <xdr:row>97</xdr:row>
      <xdr:rowOff>76835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299950" y="16605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67945</xdr:rowOff>
    </xdr:from>
    <xdr:ext cx="525145" cy="2584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102465" y="166985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161925</xdr:rowOff>
    </xdr:from>
    <xdr:to>
      <xdr:col>67</xdr:col>
      <xdr:colOff>101600</xdr:colOff>
      <xdr:row>97</xdr:row>
      <xdr:rowOff>92075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148715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83185</xdr:rowOff>
    </xdr:from>
    <xdr:ext cx="52514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1308715" y="16713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644015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62483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835"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604899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7835" cy="24892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6048990" y="582676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7835"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604899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7835"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604899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835" cy="24892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6048990" y="468376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9497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00025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00025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881850" y="5198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202400" y="6731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00025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9009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171450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395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157950" y="66700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100965</xdr:rowOff>
    </xdr:from>
    <xdr:ext cx="311785" cy="24828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051905" y="6444615"/>
          <a:ext cx="3117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34515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0515"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258155" y="6433820"/>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75514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69215</xdr:rowOff>
    </xdr:from>
    <xdr:ext cx="375285"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7432020" y="641286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43815</xdr:rowOff>
    </xdr:from>
    <xdr:to>
      <xdr:col>98</xdr:col>
      <xdr:colOff>38100</xdr:colOff>
      <xdr:row>38</xdr:row>
      <xdr:rowOff>145415</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6757650" y="6558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161925</xdr:rowOff>
    </xdr:from>
    <xdr:ext cx="37846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663065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692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245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9009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00025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030" cy="25146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08429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6855" cy="25146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905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86360</xdr:rowOff>
    </xdr:from>
    <xdr:ext cx="242570" cy="25146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487900" y="6772910"/>
          <a:ext cx="242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030" cy="25146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668399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644015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64592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939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62483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64592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3939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6248380" y="963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892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6248380" y="92557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64592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3939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6248380" y="8874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64592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3939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6248380" y="8493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07975" cy="24892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6184245" y="8112760"/>
          <a:ext cx="3079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9497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00025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881850" y="10160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00025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881850" y="10160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202400" y="10160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00025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9009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171450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395950" y="10160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157950" y="1010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0030" cy="25146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08429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7602200" y="10160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34515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36855" cy="25146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290540" y="10201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6802100" y="10160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75514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73660</xdr:rowOff>
    </xdr:from>
    <xdr:ext cx="24257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748790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6757650" y="8775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003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6683990" y="855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692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2245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9009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00025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157950" y="1010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0030" cy="248920"/>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084290" y="9884410"/>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3451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36855" cy="248920"/>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290540" y="988441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75514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86360</xdr:rowOff>
    </xdr:from>
    <xdr:ext cx="242570" cy="251460"/>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7487900" y="10201910"/>
          <a:ext cx="242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6757650" y="1010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0030" cy="251460"/>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668399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総務費について、</a:t>
          </a:r>
          <a:r>
            <a:rPr kumimoji="1" lang="ja-JP" altLang="en-US" sz="1100" b="0" i="0" baseline="0">
              <a:solidFill>
                <a:schemeClr val="dk1"/>
              </a:solidFill>
              <a:effectLst/>
              <a:latin typeface="+mn-lt"/>
              <a:ea typeface="+mn-ea"/>
              <a:cs typeface="+mn-cs"/>
            </a:rPr>
            <a:t>新型コロナウイルス感染症対策として特別定額給付金給付事業を実施したことから、市民</a:t>
          </a:r>
          <a:r>
            <a:rPr kumimoji="1" lang="ja-JP" altLang="ja-JP" sz="1100" b="0" i="0" baseline="0">
              <a:solidFill>
                <a:schemeClr val="dk1"/>
              </a:solidFill>
              <a:effectLst/>
              <a:latin typeface="+mn-lt"/>
              <a:ea typeface="+mn-ea"/>
              <a:cs typeface="+mn-cs"/>
            </a:rPr>
            <a:t>一人当たり113,792円増となった。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土木費について、</a:t>
          </a:r>
          <a:r>
            <a:rPr kumimoji="1" lang="ja-JP" altLang="en-US" sz="1100" b="0" i="0" baseline="0">
              <a:solidFill>
                <a:schemeClr val="dk1"/>
              </a:solidFill>
              <a:effectLst/>
              <a:latin typeface="+mn-lt"/>
              <a:ea typeface="+mn-ea"/>
              <a:cs typeface="+mn-cs"/>
            </a:rPr>
            <a:t>道の駅「越前おおの荒島の郷」整備や</a:t>
          </a:r>
          <a:r>
            <a:rPr kumimoji="1" lang="ja-JP" altLang="ja-JP" sz="1100" b="0" i="0" baseline="0">
              <a:solidFill>
                <a:schemeClr val="dk1"/>
              </a:solidFill>
              <a:effectLst/>
              <a:latin typeface="+mn-lt"/>
              <a:ea typeface="+mn-ea"/>
              <a:cs typeface="+mn-cs"/>
            </a:rPr>
            <a:t>令和3年1月7日からの大雪により除雪経費が増となったことから、市民一人当たり59,291円増となった。</a:t>
          </a:r>
          <a:endParaRPr kumimoji="1" lang="ja-JP" altLang="en-US" sz="1300">
            <a:latin typeface="ＭＳ Ｐゴシック"/>
            <a:ea typeface="ＭＳ Ｐゴシック"/>
          </a:endParaRPr>
        </a:p>
        <a:p>
          <a:r>
            <a:rPr kumimoji="1" lang="ja-JP" altLang="en-US" sz="1100">
              <a:latin typeface="游ゴシック"/>
              <a:ea typeface="游ゴシック"/>
            </a:rPr>
            <a:t>教育費について、小中学校にＧＩＧＡスクール構想のためＬＡＮ設備を整備、各特別教室に空調設備を整備したこと等から、市民一人当たり18,762円増となった。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744220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644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644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6445" y="11800840"/>
          <a:ext cx="695325" cy="0"/>
        </a:xfrm>
        <a:prstGeom prst="line">
          <a:avLst/>
        </a:prstGeom>
        <a:noFill/>
        <a:ln w="38100">
          <a:solidFill>
            <a:srgbClr val="FF0000"/>
          </a:solidFill>
          <a:round/>
          <a:headEnd/>
          <a:tailEnd/>
        </a:ln>
      </xdr:spPr>
    </xdr:sp>
    <xdr:clientData/>
  </xdr:twoCellAnchor>
  <xdr:twoCellAnchor>
    <xdr:from>
      <xdr:col>1</xdr:col>
      <xdr:colOff>448945</xdr:colOff>
      <xdr:row>48</xdr:row>
      <xdr:rowOff>276225</xdr:rowOff>
    </xdr:from>
    <xdr:to>
      <xdr:col>1</xdr:col>
      <xdr:colOff>636905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4730" y="11706225"/>
          <a:ext cx="18796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726440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655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5445" y="285750"/>
          <a:ext cx="34734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2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財政調整基金残高は、165,359千円を積み増しし、標準財政規模に占める割合は1.39ポイント増加した。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実質収支額は、新型コロナウイルス感染症予防のため事業を中止したこと等により、198,097千円増となり、標準財政規模に占める割合が1.83ポイント増加した。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532130</xdr:colOff>
      <xdr:row>32</xdr:row>
      <xdr:rowOff>29210</xdr:rowOff>
    </xdr:from>
    <xdr:to>
      <xdr:col>11</xdr:col>
      <xdr:colOff>913130</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29545"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10795</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106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170180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75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1039495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7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383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各会</a:t>
          </a:r>
          <a:r>
            <a:rPr kumimoji="1" lang="ja-JP" altLang="en-US" sz="1100" b="0" i="0" baseline="0">
              <a:solidFill>
                <a:sysClr val="windowText" lastClr="000000"/>
              </a:solidFill>
              <a:effectLst/>
              <a:latin typeface="+mn-lt"/>
              <a:ea typeface="+mn-ea"/>
              <a:cs typeface="+mn-cs"/>
            </a:rPr>
            <a:t>計の実質収</a:t>
          </a:r>
          <a:r>
            <a:rPr kumimoji="1" lang="ja-JP" altLang="en-US" sz="1100" b="0" i="0" baseline="0">
              <a:solidFill>
                <a:schemeClr val="dk1"/>
              </a:solidFill>
              <a:effectLst/>
              <a:latin typeface="+mn-lt"/>
              <a:ea typeface="+mn-ea"/>
              <a:cs typeface="+mn-cs"/>
            </a:rPr>
            <a:t>支額は、</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、新型コロナウイルス感染症予防のため事業を中止したこと等により、前年度と比べて198,097千円増</a:t>
          </a:r>
          <a:r>
            <a:rPr kumimoji="1" lang="ja-JP" altLang="en-US" sz="1100" b="0" i="0" baseline="0">
              <a:solidFill>
                <a:schemeClr val="dk1"/>
              </a:solidFill>
              <a:effectLst/>
              <a:latin typeface="+mn-lt"/>
              <a:ea typeface="+mn-ea"/>
              <a:cs typeface="+mn-cs"/>
            </a:rPr>
            <a:t>の842,134千円、</a:t>
          </a:r>
          <a:r>
            <a:rPr kumimoji="1" lang="ja-JP" altLang="ja-JP" sz="1100" b="0" i="0" baseline="0">
              <a:solidFill>
                <a:schemeClr val="dk1"/>
              </a:solidFill>
              <a:effectLst/>
              <a:latin typeface="+mn-lt"/>
              <a:ea typeface="+mn-ea"/>
              <a:cs typeface="+mn-cs"/>
            </a:rPr>
            <a:t>国民健康保険事業特別会計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、被保険者の減少や新型コロナウイルス感染症の影響による受信控えなどによる保険給付費の減により、前年度と比べて1,516千円増</a:t>
          </a:r>
          <a:r>
            <a:rPr kumimoji="1" lang="ja-JP" altLang="en-US" sz="1100" b="0" i="0" baseline="0">
              <a:solidFill>
                <a:schemeClr val="dk1"/>
              </a:solidFill>
              <a:effectLst/>
              <a:latin typeface="+mn-lt"/>
              <a:ea typeface="+mn-ea"/>
              <a:cs typeface="+mn-cs"/>
            </a:rPr>
            <a:t>の55,853千円、介護保険事業特別会計（保険事業勘定）では、国庫支出金等償還金の減により、前年度と比べて33,833千円増の60,579千円、介護保険事業特別会計（介護サービス事業勘定）では、居宅支援サービス計画費収入の増により、前年度と比べて881千円増の1,423千円、簡易水道事業会計では、公営企業会計移行に伴う積立金の取り崩しにより、前年度と比べて289,075千円増の316,150千円、下水道事業会計では、公営企業会計移行に伴う特例的未払金計上により、前年度と比べて94,502千円増の103,606千円</a:t>
          </a:r>
          <a:endParaRPr lang="ja-JP" altLang="ja-JP" sz="1400">
            <a:effectLst/>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となった。</a:t>
          </a:r>
          <a:endParaRPr lang="ja-JP" altLang="ja-JP" sz="1400">
            <a:effectLst/>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各会計の合計では、前年度と比べて632,828千円増の2,258,363千円となった。</a:t>
          </a:r>
          <a:r>
            <a:rPr kumimoji="1" lang="ja-JP" altLang="ja-JP" sz="1100" b="0" i="0" baseline="0">
              <a:solidFill>
                <a:schemeClr val="dk1"/>
              </a:solidFill>
              <a:effectLst/>
              <a:latin typeface="+mn-lt"/>
              <a:ea typeface="+mn-ea"/>
              <a:cs typeface="+mn-cs"/>
            </a:rPr>
            <a:t>標準財政規模10,315,507千円に占める連結実質赤字比率は△21.89％となった。</a:t>
          </a:r>
          <a:endParaRPr lang="ja-JP" altLang="ja-JP" sz="1400">
            <a:effectLst/>
          </a:endParaRPr>
        </a:p>
        <a:p>
          <a:r>
            <a:rPr kumimoji="1" lang="ja-JP" altLang="ja-JP" sz="1100" b="0" i="0" baseline="0">
              <a:solidFill>
                <a:schemeClr val="dk1"/>
              </a:solidFill>
              <a:effectLst/>
              <a:latin typeface="+mn-lt"/>
              <a:ea typeface="+mn-ea"/>
              <a:cs typeface="+mn-cs"/>
            </a:rPr>
            <a:t>　一般会計、特別会計、企業会計、いずれも赤字は発生しておらず、今後も健全な財政運営に努める。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10795</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106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77" t="s">
        <v>134</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3.4" x14ac:dyDescent="0.2">
      <c r="B2" s="3" t="s">
        <v>135</v>
      </c>
      <c r="C2" s="3"/>
      <c r="D2" s="12"/>
    </row>
    <row r="3" spans="1:119" ht="18.75" customHeight="1" x14ac:dyDescent="0.2">
      <c r="A3" s="2"/>
      <c r="B3" s="413" t="s">
        <v>138</v>
      </c>
      <c r="C3" s="414"/>
      <c r="D3" s="414"/>
      <c r="E3" s="415"/>
      <c r="F3" s="415"/>
      <c r="G3" s="415"/>
      <c r="H3" s="415"/>
      <c r="I3" s="415"/>
      <c r="J3" s="415"/>
      <c r="K3" s="415"/>
      <c r="L3" s="415" t="s">
        <v>140</v>
      </c>
      <c r="M3" s="415"/>
      <c r="N3" s="415"/>
      <c r="O3" s="415"/>
      <c r="P3" s="415"/>
      <c r="Q3" s="415"/>
      <c r="R3" s="421"/>
      <c r="S3" s="421"/>
      <c r="T3" s="421"/>
      <c r="U3" s="421"/>
      <c r="V3" s="422"/>
      <c r="W3" s="364" t="s">
        <v>142</v>
      </c>
      <c r="X3" s="365"/>
      <c r="Y3" s="365"/>
      <c r="Z3" s="365"/>
      <c r="AA3" s="365"/>
      <c r="AB3" s="414"/>
      <c r="AC3" s="421" t="s">
        <v>144</v>
      </c>
      <c r="AD3" s="365"/>
      <c r="AE3" s="365"/>
      <c r="AF3" s="365"/>
      <c r="AG3" s="365"/>
      <c r="AH3" s="365"/>
      <c r="AI3" s="365"/>
      <c r="AJ3" s="365"/>
      <c r="AK3" s="365"/>
      <c r="AL3" s="429"/>
      <c r="AM3" s="364" t="s">
        <v>145</v>
      </c>
      <c r="AN3" s="365"/>
      <c r="AO3" s="365"/>
      <c r="AP3" s="365"/>
      <c r="AQ3" s="365"/>
      <c r="AR3" s="365"/>
      <c r="AS3" s="365"/>
      <c r="AT3" s="365"/>
      <c r="AU3" s="365"/>
      <c r="AV3" s="365"/>
      <c r="AW3" s="365"/>
      <c r="AX3" s="429"/>
      <c r="AY3" s="450" t="s">
        <v>5</v>
      </c>
      <c r="AZ3" s="451"/>
      <c r="BA3" s="451"/>
      <c r="BB3" s="451"/>
      <c r="BC3" s="451"/>
      <c r="BD3" s="451"/>
      <c r="BE3" s="451"/>
      <c r="BF3" s="451"/>
      <c r="BG3" s="451"/>
      <c r="BH3" s="451"/>
      <c r="BI3" s="451"/>
      <c r="BJ3" s="451"/>
      <c r="BK3" s="451"/>
      <c r="BL3" s="451"/>
      <c r="BM3" s="578"/>
      <c r="BN3" s="364" t="s">
        <v>115</v>
      </c>
      <c r="BO3" s="365"/>
      <c r="BP3" s="365"/>
      <c r="BQ3" s="365"/>
      <c r="BR3" s="365"/>
      <c r="BS3" s="365"/>
      <c r="BT3" s="365"/>
      <c r="BU3" s="429"/>
      <c r="BV3" s="364" t="s">
        <v>150</v>
      </c>
      <c r="BW3" s="365"/>
      <c r="BX3" s="365"/>
      <c r="BY3" s="365"/>
      <c r="BZ3" s="365"/>
      <c r="CA3" s="365"/>
      <c r="CB3" s="365"/>
      <c r="CC3" s="429"/>
      <c r="CD3" s="450" t="s">
        <v>5</v>
      </c>
      <c r="CE3" s="451"/>
      <c r="CF3" s="451"/>
      <c r="CG3" s="451"/>
      <c r="CH3" s="451"/>
      <c r="CI3" s="451"/>
      <c r="CJ3" s="451"/>
      <c r="CK3" s="451"/>
      <c r="CL3" s="451"/>
      <c r="CM3" s="451"/>
      <c r="CN3" s="451"/>
      <c r="CO3" s="451"/>
      <c r="CP3" s="451"/>
      <c r="CQ3" s="451"/>
      <c r="CR3" s="451"/>
      <c r="CS3" s="578"/>
      <c r="CT3" s="364" t="s">
        <v>151</v>
      </c>
      <c r="CU3" s="365"/>
      <c r="CV3" s="365"/>
      <c r="CW3" s="365"/>
      <c r="CX3" s="365"/>
      <c r="CY3" s="365"/>
      <c r="CZ3" s="365"/>
      <c r="DA3" s="429"/>
      <c r="DB3" s="364" t="s">
        <v>153</v>
      </c>
      <c r="DC3" s="365"/>
      <c r="DD3" s="365"/>
      <c r="DE3" s="365"/>
      <c r="DF3" s="365"/>
      <c r="DG3" s="365"/>
      <c r="DH3" s="365"/>
      <c r="DI3" s="429"/>
    </row>
    <row r="4" spans="1:119" ht="18.75" customHeight="1" x14ac:dyDescent="0.2">
      <c r="A4" s="2"/>
      <c r="B4" s="416"/>
      <c r="C4" s="417"/>
      <c r="D4" s="417"/>
      <c r="E4" s="418"/>
      <c r="F4" s="418"/>
      <c r="G4" s="418"/>
      <c r="H4" s="418"/>
      <c r="I4" s="418"/>
      <c r="J4" s="418"/>
      <c r="K4" s="418"/>
      <c r="L4" s="418"/>
      <c r="M4" s="418"/>
      <c r="N4" s="418"/>
      <c r="O4" s="418"/>
      <c r="P4" s="418"/>
      <c r="Q4" s="418"/>
      <c r="R4" s="423"/>
      <c r="S4" s="423"/>
      <c r="T4" s="423"/>
      <c r="U4" s="423"/>
      <c r="V4" s="424"/>
      <c r="W4" s="426"/>
      <c r="X4" s="427"/>
      <c r="Y4" s="427"/>
      <c r="Z4" s="427"/>
      <c r="AA4" s="427"/>
      <c r="AB4" s="417"/>
      <c r="AC4" s="423"/>
      <c r="AD4" s="427"/>
      <c r="AE4" s="427"/>
      <c r="AF4" s="427"/>
      <c r="AG4" s="427"/>
      <c r="AH4" s="427"/>
      <c r="AI4" s="427"/>
      <c r="AJ4" s="427"/>
      <c r="AK4" s="427"/>
      <c r="AL4" s="430"/>
      <c r="AM4" s="428"/>
      <c r="AN4" s="372"/>
      <c r="AO4" s="372"/>
      <c r="AP4" s="372"/>
      <c r="AQ4" s="372"/>
      <c r="AR4" s="372"/>
      <c r="AS4" s="372"/>
      <c r="AT4" s="372"/>
      <c r="AU4" s="372"/>
      <c r="AV4" s="372"/>
      <c r="AW4" s="372"/>
      <c r="AX4" s="431"/>
      <c r="AY4" s="489" t="s">
        <v>157</v>
      </c>
      <c r="AZ4" s="490"/>
      <c r="BA4" s="490"/>
      <c r="BB4" s="490"/>
      <c r="BC4" s="490"/>
      <c r="BD4" s="490"/>
      <c r="BE4" s="490"/>
      <c r="BF4" s="490"/>
      <c r="BG4" s="490"/>
      <c r="BH4" s="490"/>
      <c r="BI4" s="490"/>
      <c r="BJ4" s="490"/>
      <c r="BK4" s="490"/>
      <c r="BL4" s="490"/>
      <c r="BM4" s="491"/>
      <c r="BN4" s="486">
        <v>24824056</v>
      </c>
      <c r="BO4" s="487"/>
      <c r="BP4" s="487"/>
      <c r="BQ4" s="487"/>
      <c r="BR4" s="487"/>
      <c r="BS4" s="487"/>
      <c r="BT4" s="487"/>
      <c r="BU4" s="488"/>
      <c r="BV4" s="486">
        <v>18932875</v>
      </c>
      <c r="BW4" s="487"/>
      <c r="BX4" s="487"/>
      <c r="BY4" s="487"/>
      <c r="BZ4" s="487"/>
      <c r="CA4" s="487"/>
      <c r="CB4" s="487"/>
      <c r="CC4" s="488"/>
      <c r="CD4" s="545" t="s">
        <v>158</v>
      </c>
      <c r="CE4" s="546"/>
      <c r="CF4" s="546"/>
      <c r="CG4" s="546"/>
      <c r="CH4" s="546"/>
      <c r="CI4" s="546"/>
      <c r="CJ4" s="546"/>
      <c r="CK4" s="546"/>
      <c r="CL4" s="546"/>
      <c r="CM4" s="546"/>
      <c r="CN4" s="546"/>
      <c r="CO4" s="546"/>
      <c r="CP4" s="546"/>
      <c r="CQ4" s="546"/>
      <c r="CR4" s="546"/>
      <c r="CS4" s="547"/>
      <c r="CT4" s="579">
        <v>8.1999999999999993</v>
      </c>
      <c r="CU4" s="580"/>
      <c r="CV4" s="580"/>
      <c r="CW4" s="580"/>
      <c r="CX4" s="580"/>
      <c r="CY4" s="580"/>
      <c r="CZ4" s="580"/>
      <c r="DA4" s="581"/>
      <c r="DB4" s="579">
        <v>6.3</v>
      </c>
      <c r="DC4" s="580"/>
      <c r="DD4" s="580"/>
      <c r="DE4" s="580"/>
      <c r="DF4" s="580"/>
      <c r="DG4" s="580"/>
      <c r="DH4" s="580"/>
      <c r="DI4" s="581"/>
    </row>
    <row r="5" spans="1:119" ht="18.75" customHeight="1" x14ac:dyDescent="0.2">
      <c r="A5" s="2"/>
      <c r="B5" s="419"/>
      <c r="C5" s="373"/>
      <c r="D5" s="373"/>
      <c r="E5" s="420"/>
      <c r="F5" s="420"/>
      <c r="G5" s="420"/>
      <c r="H5" s="420"/>
      <c r="I5" s="420"/>
      <c r="J5" s="420"/>
      <c r="K5" s="420"/>
      <c r="L5" s="420"/>
      <c r="M5" s="420"/>
      <c r="N5" s="420"/>
      <c r="O5" s="420"/>
      <c r="P5" s="420"/>
      <c r="Q5" s="420"/>
      <c r="R5" s="371"/>
      <c r="S5" s="371"/>
      <c r="T5" s="371"/>
      <c r="U5" s="371"/>
      <c r="V5" s="425"/>
      <c r="W5" s="428"/>
      <c r="X5" s="372"/>
      <c r="Y5" s="372"/>
      <c r="Z5" s="372"/>
      <c r="AA5" s="372"/>
      <c r="AB5" s="373"/>
      <c r="AC5" s="371"/>
      <c r="AD5" s="372"/>
      <c r="AE5" s="372"/>
      <c r="AF5" s="372"/>
      <c r="AG5" s="372"/>
      <c r="AH5" s="372"/>
      <c r="AI5" s="372"/>
      <c r="AJ5" s="372"/>
      <c r="AK5" s="372"/>
      <c r="AL5" s="431"/>
      <c r="AM5" s="516" t="s">
        <v>160</v>
      </c>
      <c r="AN5" s="408"/>
      <c r="AO5" s="408"/>
      <c r="AP5" s="408"/>
      <c r="AQ5" s="408"/>
      <c r="AR5" s="408"/>
      <c r="AS5" s="408"/>
      <c r="AT5" s="409"/>
      <c r="AU5" s="517" t="s">
        <v>63</v>
      </c>
      <c r="AV5" s="518"/>
      <c r="AW5" s="518"/>
      <c r="AX5" s="518"/>
      <c r="AY5" s="401" t="s">
        <v>146</v>
      </c>
      <c r="AZ5" s="402"/>
      <c r="BA5" s="402"/>
      <c r="BB5" s="402"/>
      <c r="BC5" s="402"/>
      <c r="BD5" s="402"/>
      <c r="BE5" s="402"/>
      <c r="BF5" s="402"/>
      <c r="BG5" s="402"/>
      <c r="BH5" s="402"/>
      <c r="BI5" s="402"/>
      <c r="BJ5" s="402"/>
      <c r="BK5" s="402"/>
      <c r="BL5" s="402"/>
      <c r="BM5" s="403"/>
      <c r="BN5" s="404">
        <v>23920223</v>
      </c>
      <c r="BO5" s="405"/>
      <c r="BP5" s="405"/>
      <c r="BQ5" s="405"/>
      <c r="BR5" s="405"/>
      <c r="BS5" s="405"/>
      <c r="BT5" s="405"/>
      <c r="BU5" s="406"/>
      <c r="BV5" s="404">
        <v>18044077</v>
      </c>
      <c r="BW5" s="405"/>
      <c r="BX5" s="405"/>
      <c r="BY5" s="405"/>
      <c r="BZ5" s="405"/>
      <c r="CA5" s="405"/>
      <c r="CB5" s="405"/>
      <c r="CC5" s="406"/>
      <c r="CD5" s="497" t="s">
        <v>162</v>
      </c>
      <c r="CE5" s="498"/>
      <c r="CF5" s="498"/>
      <c r="CG5" s="498"/>
      <c r="CH5" s="498"/>
      <c r="CI5" s="498"/>
      <c r="CJ5" s="498"/>
      <c r="CK5" s="498"/>
      <c r="CL5" s="498"/>
      <c r="CM5" s="498"/>
      <c r="CN5" s="498"/>
      <c r="CO5" s="498"/>
      <c r="CP5" s="498"/>
      <c r="CQ5" s="498"/>
      <c r="CR5" s="498"/>
      <c r="CS5" s="499"/>
      <c r="CT5" s="352">
        <v>97.9</v>
      </c>
      <c r="CU5" s="353"/>
      <c r="CV5" s="353"/>
      <c r="CW5" s="353"/>
      <c r="CX5" s="353"/>
      <c r="CY5" s="353"/>
      <c r="CZ5" s="353"/>
      <c r="DA5" s="354"/>
      <c r="DB5" s="352">
        <v>98.6</v>
      </c>
      <c r="DC5" s="353"/>
      <c r="DD5" s="353"/>
      <c r="DE5" s="353"/>
      <c r="DF5" s="353"/>
      <c r="DG5" s="353"/>
      <c r="DH5" s="353"/>
      <c r="DI5" s="354"/>
    </row>
    <row r="6" spans="1:119" ht="18.75" customHeight="1" x14ac:dyDescent="0.2">
      <c r="A6" s="2"/>
      <c r="B6" s="432" t="s">
        <v>164</v>
      </c>
      <c r="C6" s="370"/>
      <c r="D6" s="370"/>
      <c r="E6" s="433"/>
      <c r="F6" s="433"/>
      <c r="G6" s="433"/>
      <c r="H6" s="433"/>
      <c r="I6" s="433"/>
      <c r="J6" s="433"/>
      <c r="K6" s="433"/>
      <c r="L6" s="433" t="s">
        <v>4</v>
      </c>
      <c r="M6" s="433"/>
      <c r="N6" s="433"/>
      <c r="O6" s="433"/>
      <c r="P6" s="433"/>
      <c r="Q6" s="433"/>
      <c r="R6" s="368"/>
      <c r="S6" s="368"/>
      <c r="T6" s="368"/>
      <c r="U6" s="368"/>
      <c r="V6" s="437"/>
      <c r="W6" s="440" t="s">
        <v>166</v>
      </c>
      <c r="X6" s="369"/>
      <c r="Y6" s="369"/>
      <c r="Z6" s="369"/>
      <c r="AA6" s="369"/>
      <c r="AB6" s="370"/>
      <c r="AC6" s="441" t="s">
        <v>169</v>
      </c>
      <c r="AD6" s="442"/>
      <c r="AE6" s="442"/>
      <c r="AF6" s="442"/>
      <c r="AG6" s="442"/>
      <c r="AH6" s="442"/>
      <c r="AI6" s="442"/>
      <c r="AJ6" s="442"/>
      <c r="AK6" s="442"/>
      <c r="AL6" s="443"/>
      <c r="AM6" s="516" t="s">
        <v>73</v>
      </c>
      <c r="AN6" s="408"/>
      <c r="AO6" s="408"/>
      <c r="AP6" s="408"/>
      <c r="AQ6" s="408"/>
      <c r="AR6" s="408"/>
      <c r="AS6" s="408"/>
      <c r="AT6" s="409"/>
      <c r="AU6" s="517" t="s">
        <v>63</v>
      </c>
      <c r="AV6" s="518"/>
      <c r="AW6" s="518"/>
      <c r="AX6" s="518"/>
      <c r="AY6" s="401" t="s">
        <v>170</v>
      </c>
      <c r="AZ6" s="402"/>
      <c r="BA6" s="402"/>
      <c r="BB6" s="402"/>
      <c r="BC6" s="402"/>
      <c r="BD6" s="402"/>
      <c r="BE6" s="402"/>
      <c r="BF6" s="402"/>
      <c r="BG6" s="402"/>
      <c r="BH6" s="402"/>
      <c r="BI6" s="402"/>
      <c r="BJ6" s="402"/>
      <c r="BK6" s="402"/>
      <c r="BL6" s="402"/>
      <c r="BM6" s="403"/>
      <c r="BN6" s="404">
        <v>903833</v>
      </c>
      <c r="BO6" s="405"/>
      <c r="BP6" s="405"/>
      <c r="BQ6" s="405"/>
      <c r="BR6" s="405"/>
      <c r="BS6" s="405"/>
      <c r="BT6" s="405"/>
      <c r="BU6" s="406"/>
      <c r="BV6" s="404">
        <v>888798</v>
      </c>
      <c r="BW6" s="405"/>
      <c r="BX6" s="405"/>
      <c r="BY6" s="405"/>
      <c r="BZ6" s="405"/>
      <c r="CA6" s="405"/>
      <c r="CB6" s="405"/>
      <c r="CC6" s="406"/>
      <c r="CD6" s="497" t="s">
        <v>174</v>
      </c>
      <c r="CE6" s="498"/>
      <c r="CF6" s="498"/>
      <c r="CG6" s="498"/>
      <c r="CH6" s="498"/>
      <c r="CI6" s="498"/>
      <c r="CJ6" s="498"/>
      <c r="CK6" s="498"/>
      <c r="CL6" s="498"/>
      <c r="CM6" s="498"/>
      <c r="CN6" s="498"/>
      <c r="CO6" s="498"/>
      <c r="CP6" s="498"/>
      <c r="CQ6" s="498"/>
      <c r="CR6" s="498"/>
      <c r="CS6" s="499"/>
      <c r="CT6" s="574">
        <v>101.6</v>
      </c>
      <c r="CU6" s="575"/>
      <c r="CV6" s="575"/>
      <c r="CW6" s="575"/>
      <c r="CX6" s="575"/>
      <c r="CY6" s="575"/>
      <c r="CZ6" s="575"/>
      <c r="DA6" s="576"/>
      <c r="DB6" s="574">
        <v>102.6</v>
      </c>
      <c r="DC6" s="575"/>
      <c r="DD6" s="575"/>
      <c r="DE6" s="575"/>
      <c r="DF6" s="575"/>
      <c r="DG6" s="575"/>
      <c r="DH6" s="575"/>
      <c r="DI6" s="576"/>
    </row>
    <row r="7" spans="1:119" ht="18.75" customHeight="1" x14ac:dyDescent="0.2">
      <c r="A7" s="2"/>
      <c r="B7" s="416"/>
      <c r="C7" s="417"/>
      <c r="D7" s="417"/>
      <c r="E7" s="418"/>
      <c r="F7" s="418"/>
      <c r="G7" s="418"/>
      <c r="H7" s="418"/>
      <c r="I7" s="418"/>
      <c r="J7" s="418"/>
      <c r="K7" s="418"/>
      <c r="L7" s="418"/>
      <c r="M7" s="418"/>
      <c r="N7" s="418"/>
      <c r="O7" s="418"/>
      <c r="P7" s="418"/>
      <c r="Q7" s="418"/>
      <c r="R7" s="423"/>
      <c r="S7" s="423"/>
      <c r="T7" s="423"/>
      <c r="U7" s="423"/>
      <c r="V7" s="424"/>
      <c r="W7" s="426"/>
      <c r="X7" s="427"/>
      <c r="Y7" s="427"/>
      <c r="Z7" s="427"/>
      <c r="AA7" s="427"/>
      <c r="AB7" s="417"/>
      <c r="AC7" s="444"/>
      <c r="AD7" s="445"/>
      <c r="AE7" s="445"/>
      <c r="AF7" s="445"/>
      <c r="AG7" s="445"/>
      <c r="AH7" s="445"/>
      <c r="AI7" s="445"/>
      <c r="AJ7" s="445"/>
      <c r="AK7" s="445"/>
      <c r="AL7" s="446"/>
      <c r="AM7" s="516" t="s">
        <v>175</v>
      </c>
      <c r="AN7" s="408"/>
      <c r="AO7" s="408"/>
      <c r="AP7" s="408"/>
      <c r="AQ7" s="408"/>
      <c r="AR7" s="408"/>
      <c r="AS7" s="408"/>
      <c r="AT7" s="409"/>
      <c r="AU7" s="517" t="s">
        <v>63</v>
      </c>
      <c r="AV7" s="518"/>
      <c r="AW7" s="518"/>
      <c r="AX7" s="518"/>
      <c r="AY7" s="401" t="s">
        <v>176</v>
      </c>
      <c r="AZ7" s="402"/>
      <c r="BA7" s="402"/>
      <c r="BB7" s="402"/>
      <c r="BC7" s="402"/>
      <c r="BD7" s="402"/>
      <c r="BE7" s="402"/>
      <c r="BF7" s="402"/>
      <c r="BG7" s="402"/>
      <c r="BH7" s="402"/>
      <c r="BI7" s="402"/>
      <c r="BJ7" s="402"/>
      <c r="BK7" s="402"/>
      <c r="BL7" s="402"/>
      <c r="BM7" s="403"/>
      <c r="BN7" s="404">
        <v>61699</v>
      </c>
      <c r="BO7" s="405"/>
      <c r="BP7" s="405"/>
      <c r="BQ7" s="405"/>
      <c r="BR7" s="405"/>
      <c r="BS7" s="405"/>
      <c r="BT7" s="405"/>
      <c r="BU7" s="406"/>
      <c r="BV7" s="404">
        <v>244761</v>
      </c>
      <c r="BW7" s="405"/>
      <c r="BX7" s="405"/>
      <c r="BY7" s="405"/>
      <c r="BZ7" s="405"/>
      <c r="CA7" s="405"/>
      <c r="CB7" s="405"/>
      <c r="CC7" s="406"/>
      <c r="CD7" s="497" t="s">
        <v>177</v>
      </c>
      <c r="CE7" s="498"/>
      <c r="CF7" s="498"/>
      <c r="CG7" s="498"/>
      <c r="CH7" s="498"/>
      <c r="CI7" s="498"/>
      <c r="CJ7" s="498"/>
      <c r="CK7" s="498"/>
      <c r="CL7" s="498"/>
      <c r="CM7" s="498"/>
      <c r="CN7" s="498"/>
      <c r="CO7" s="498"/>
      <c r="CP7" s="498"/>
      <c r="CQ7" s="498"/>
      <c r="CR7" s="498"/>
      <c r="CS7" s="499"/>
      <c r="CT7" s="404">
        <v>10315507</v>
      </c>
      <c r="CU7" s="405"/>
      <c r="CV7" s="405"/>
      <c r="CW7" s="405"/>
      <c r="CX7" s="405"/>
      <c r="CY7" s="405"/>
      <c r="CZ7" s="405"/>
      <c r="DA7" s="406"/>
      <c r="DB7" s="404">
        <v>10176534</v>
      </c>
      <c r="DC7" s="405"/>
      <c r="DD7" s="405"/>
      <c r="DE7" s="405"/>
      <c r="DF7" s="405"/>
      <c r="DG7" s="405"/>
      <c r="DH7" s="405"/>
      <c r="DI7" s="406"/>
    </row>
    <row r="8" spans="1:119" ht="18.75" customHeight="1" x14ac:dyDescent="0.2">
      <c r="A8" s="2"/>
      <c r="B8" s="434"/>
      <c r="C8" s="435"/>
      <c r="D8" s="435"/>
      <c r="E8" s="436"/>
      <c r="F8" s="436"/>
      <c r="G8" s="436"/>
      <c r="H8" s="436"/>
      <c r="I8" s="436"/>
      <c r="J8" s="436"/>
      <c r="K8" s="436"/>
      <c r="L8" s="436"/>
      <c r="M8" s="436"/>
      <c r="N8" s="436"/>
      <c r="O8" s="436"/>
      <c r="P8" s="436"/>
      <c r="Q8" s="436"/>
      <c r="R8" s="438"/>
      <c r="S8" s="438"/>
      <c r="T8" s="438"/>
      <c r="U8" s="438"/>
      <c r="V8" s="439"/>
      <c r="W8" s="366"/>
      <c r="X8" s="367"/>
      <c r="Y8" s="367"/>
      <c r="Z8" s="367"/>
      <c r="AA8" s="367"/>
      <c r="AB8" s="435"/>
      <c r="AC8" s="447"/>
      <c r="AD8" s="448"/>
      <c r="AE8" s="448"/>
      <c r="AF8" s="448"/>
      <c r="AG8" s="448"/>
      <c r="AH8" s="448"/>
      <c r="AI8" s="448"/>
      <c r="AJ8" s="448"/>
      <c r="AK8" s="448"/>
      <c r="AL8" s="449"/>
      <c r="AM8" s="516" t="s">
        <v>179</v>
      </c>
      <c r="AN8" s="408"/>
      <c r="AO8" s="408"/>
      <c r="AP8" s="408"/>
      <c r="AQ8" s="408"/>
      <c r="AR8" s="408"/>
      <c r="AS8" s="408"/>
      <c r="AT8" s="409"/>
      <c r="AU8" s="517" t="s">
        <v>63</v>
      </c>
      <c r="AV8" s="518"/>
      <c r="AW8" s="518"/>
      <c r="AX8" s="518"/>
      <c r="AY8" s="401" t="s">
        <v>181</v>
      </c>
      <c r="AZ8" s="402"/>
      <c r="BA8" s="402"/>
      <c r="BB8" s="402"/>
      <c r="BC8" s="402"/>
      <c r="BD8" s="402"/>
      <c r="BE8" s="402"/>
      <c r="BF8" s="402"/>
      <c r="BG8" s="402"/>
      <c r="BH8" s="402"/>
      <c r="BI8" s="402"/>
      <c r="BJ8" s="402"/>
      <c r="BK8" s="402"/>
      <c r="BL8" s="402"/>
      <c r="BM8" s="403"/>
      <c r="BN8" s="404">
        <v>842134</v>
      </c>
      <c r="BO8" s="405"/>
      <c r="BP8" s="405"/>
      <c r="BQ8" s="405"/>
      <c r="BR8" s="405"/>
      <c r="BS8" s="405"/>
      <c r="BT8" s="405"/>
      <c r="BU8" s="406"/>
      <c r="BV8" s="404">
        <v>644037</v>
      </c>
      <c r="BW8" s="405"/>
      <c r="BX8" s="405"/>
      <c r="BY8" s="405"/>
      <c r="BZ8" s="405"/>
      <c r="CA8" s="405"/>
      <c r="CB8" s="405"/>
      <c r="CC8" s="406"/>
      <c r="CD8" s="497" t="s">
        <v>182</v>
      </c>
      <c r="CE8" s="498"/>
      <c r="CF8" s="498"/>
      <c r="CG8" s="498"/>
      <c r="CH8" s="498"/>
      <c r="CI8" s="498"/>
      <c r="CJ8" s="498"/>
      <c r="CK8" s="498"/>
      <c r="CL8" s="498"/>
      <c r="CM8" s="498"/>
      <c r="CN8" s="498"/>
      <c r="CO8" s="498"/>
      <c r="CP8" s="498"/>
      <c r="CQ8" s="498"/>
      <c r="CR8" s="498"/>
      <c r="CS8" s="499"/>
      <c r="CT8" s="550">
        <v>0.42</v>
      </c>
      <c r="CU8" s="551"/>
      <c r="CV8" s="551"/>
      <c r="CW8" s="551"/>
      <c r="CX8" s="551"/>
      <c r="CY8" s="551"/>
      <c r="CZ8" s="551"/>
      <c r="DA8" s="552"/>
      <c r="DB8" s="550">
        <v>0.41</v>
      </c>
      <c r="DC8" s="551"/>
      <c r="DD8" s="551"/>
      <c r="DE8" s="551"/>
      <c r="DF8" s="551"/>
      <c r="DG8" s="551"/>
      <c r="DH8" s="551"/>
      <c r="DI8" s="552"/>
    </row>
    <row r="9" spans="1:119" ht="18.75" customHeight="1" x14ac:dyDescent="0.2">
      <c r="A9" s="2"/>
      <c r="B9" s="450" t="s">
        <v>23</v>
      </c>
      <c r="C9" s="451"/>
      <c r="D9" s="451"/>
      <c r="E9" s="451"/>
      <c r="F9" s="451"/>
      <c r="G9" s="451"/>
      <c r="H9" s="451"/>
      <c r="I9" s="451"/>
      <c r="J9" s="451"/>
      <c r="K9" s="452"/>
      <c r="L9" s="568" t="s">
        <v>12</v>
      </c>
      <c r="M9" s="569"/>
      <c r="N9" s="569"/>
      <c r="O9" s="569"/>
      <c r="P9" s="569"/>
      <c r="Q9" s="570"/>
      <c r="R9" s="571">
        <v>31286</v>
      </c>
      <c r="S9" s="572"/>
      <c r="T9" s="572"/>
      <c r="U9" s="572"/>
      <c r="V9" s="573"/>
      <c r="W9" s="364" t="s">
        <v>183</v>
      </c>
      <c r="X9" s="365"/>
      <c r="Y9" s="365"/>
      <c r="Z9" s="365"/>
      <c r="AA9" s="365"/>
      <c r="AB9" s="365"/>
      <c r="AC9" s="365"/>
      <c r="AD9" s="365"/>
      <c r="AE9" s="365"/>
      <c r="AF9" s="365"/>
      <c r="AG9" s="365"/>
      <c r="AH9" s="365"/>
      <c r="AI9" s="365"/>
      <c r="AJ9" s="365"/>
      <c r="AK9" s="365"/>
      <c r="AL9" s="429"/>
      <c r="AM9" s="516" t="s">
        <v>185</v>
      </c>
      <c r="AN9" s="408"/>
      <c r="AO9" s="408"/>
      <c r="AP9" s="408"/>
      <c r="AQ9" s="408"/>
      <c r="AR9" s="408"/>
      <c r="AS9" s="408"/>
      <c r="AT9" s="409"/>
      <c r="AU9" s="517" t="s">
        <v>187</v>
      </c>
      <c r="AV9" s="518"/>
      <c r="AW9" s="518"/>
      <c r="AX9" s="518"/>
      <c r="AY9" s="401" t="s">
        <v>61</v>
      </c>
      <c r="AZ9" s="402"/>
      <c r="BA9" s="402"/>
      <c r="BB9" s="402"/>
      <c r="BC9" s="402"/>
      <c r="BD9" s="402"/>
      <c r="BE9" s="402"/>
      <c r="BF9" s="402"/>
      <c r="BG9" s="402"/>
      <c r="BH9" s="402"/>
      <c r="BI9" s="402"/>
      <c r="BJ9" s="402"/>
      <c r="BK9" s="402"/>
      <c r="BL9" s="402"/>
      <c r="BM9" s="403"/>
      <c r="BN9" s="404">
        <v>198097</v>
      </c>
      <c r="BO9" s="405"/>
      <c r="BP9" s="405"/>
      <c r="BQ9" s="405"/>
      <c r="BR9" s="405"/>
      <c r="BS9" s="405"/>
      <c r="BT9" s="405"/>
      <c r="BU9" s="406"/>
      <c r="BV9" s="404">
        <v>-108302</v>
      </c>
      <c r="BW9" s="405"/>
      <c r="BX9" s="405"/>
      <c r="BY9" s="405"/>
      <c r="BZ9" s="405"/>
      <c r="CA9" s="405"/>
      <c r="CB9" s="405"/>
      <c r="CC9" s="406"/>
      <c r="CD9" s="497" t="s">
        <v>65</v>
      </c>
      <c r="CE9" s="498"/>
      <c r="CF9" s="498"/>
      <c r="CG9" s="498"/>
      <c r="CH9" s="498"/>
      <c r="CI9" s="498"/>
      <c r="CJ9" s="498"/>
      <c r="CK9" s="498"/>
      <c r="CL9" s="498"/>
      <c r="CM9" s="498"/>
      <c r="CN9" s="498"/>
      <c r="CO9" s="498"/>
      <c r="CP9" s="498"/>
      <c r="CQ9" s="498"/>
      <c r="CR9" s="498"/>
      <c r="CS9" s="499"/>
      <c r="CT9" s="352">
        <v>11.4</v>
      </c>
      <c r="CU9" s="353"/>
      <c r="CV9" s="353"/>
      <c r="CW9" s="353"/>
      <c r="CX9" s="353"/>
      <c r="CY9" s="353"/>
      <c r="CZ9" s="353"/>
      <c r="DA9" s="354"/>
      <c r="DB9" s="352">
        <v>12.6</v>
      </c>
      <c r="DC9" s="353"/>
      <c r="DD9" s="353"/>
      <c r="DE9" s="353"/>
      <c r="DF9" s="353"/>
      <c r="DG9" s="353"/>
      <c r="DH9" s="353"/>
      <c r="DI9" s="354"/>
    </row>
    <row r="10" spans="1:119" ht="18.75" customHeight="1" x14ac:dyDescent="0.2">
      <c r="A10" s="2"/>
      <c r="B10" s="450"/>
      <c r="C10" s="451"/>
      <c r="D10" s="451"/>
      <c r="E10" s="451"/>
      <c r="F10" s="451"/>
      <c r="G10" s="451"/>
      <c r="H10" s="451"/>
      <c r="I10" s="451"/>
      <c r="J10" s="451"/>
      <c r="K10" s="452"/>
      <c r="L10" s="407" t="s">
        <v>190</v>
      </c>
      <c r="M10" s="408"/>
      <c r="N10" s="408"/>
      <c r="O10" s="408"/>
      <c r="P10" s="408"/>
      <c r="Q10" s="409"/>
      <c r="R10" s="397">
        <v>33109</v>
      </c>
      <c r="S10" s="398"/>
      <c r="T10" s="398"/>
      <c r="U10" s="398"/>
      <c r="V10" s="400"/>
      <c r="W10" s="426"/>
      <c r="X10" s="427"/>
      <c r="Y10" s="427"/>
      <c r="Z10" s="427"/>
      <c r="AA10" s="427"/>
      <c r="AB10" s="427"/>
      <c r="AC10" s="427"/>
      <c r="AD10" s="427"/>
      <c r="AE10" s="427"/>
      <c r="AF10" s="427"/>
      <c r="AG10" s="427"/>
      <c r="AH10" s="427"/>
      <c r="AI10" s="427"/>
      <c r="AJ10" s="427"/>
      <c r="AK10" s="427"/>
      <c r="AL10" s="430"/>
      <c r="AM10" s="516" t="s">
        <v>192</v>
      </c>
      <c r="AN10" s="408"/>
      <c r="AO10" s="408"/>
      <c r="AP10" s="408"/>
      <c r="AQ10" s="408"/>
      <c r="AR10" s="408"/>
      <c r="AS10" s="408"/>
      <c r="AT10" s="409"/>
      <c r="AU10" s="517" t="s">
        <v>187</v>
      </c>
      <c r="AV10" s="518"/>
      <c r="AW10" s="518"/>
      <c r="AX10" s="518"/>
      <c r="AY10" s="401" t="s">
        <v>194</v>
      </c>
      <c r="AZ10" s="402"/>
      <c r="BA10" s="402"/>
      <c r="BB10" s="402"/>
      <c r="BC10" s="402"/>
      <c r="BD10" s="402"/>
      <c r="BE10" s="402"/>
      <c r="BF10" s="402"/>
      <c r="BG10" s="402"/>
      <c r="BH10" s="402"/>
      <c r="BI10" s="402"/>
      <c r="BJ10" s="402"/>
      <c r="BK10" s="402"/>
      <c r="BL10" s="402"/>
      <c r="BM10" s="403"/>
      <c r="BN10" s="404">
        <v>323757</v>
      </c>
      <c r="BO10" s="405"/>
      <c r="BP10" s="405"/>
      <c r="BQ10" s="405"/>
      <c r="BR10" s="405"/>
      <c r="BS10" s="405"/>
      <c r="BT10" s="405"/>
      <c r="BU10" s="406"/>
      <c r="BV10" s="404">
        <v>378077</v>
      </c>
      <c r="BW10" s="405"/>
      <c r="BX10" s="405"/>
      <c r="BY10" s="405"/>
      <c r="BZ10" s="405"/>
      <c r="CA10" s="405"/>
      <c r="CB10" s="405"/>
      <c r="CC10" s="406"/>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50"/>
      <c r="C11" s="451"/>
      <c r="D11" s="451"/>
      <c r="E11" s="451"/>
      <c r="F11" s="451"/>
      <c r="G11" s="451"/>
      <c r="H11" s="451"/>
      <c r="I11" s="451"/>
      <c r="J11" s="451"/>
      <c r="K11" s="452"/>
      <c r="L11" s="463" t="s">
        <v>197</v>
      </c>
      <c r="M11" s="464"/>
      <c r="N11" s="464"/>
      <c r="O11" s="464"/>
      <c r="P11" s="464"/>
      <c r="Q11" s="465"/>
      <c r="R11" s="565" t="s">
        <v>199</v>
      </c>
      <c r="S11" s="566"/>
      <c r="T11" s="566"/>
      <c r="U11" s="566"/>
      <c r="V11" s="567"/>
      <c r="W11" s="426"/>
      <c r="X11" s="427"/>
      <c r="Y11" s="427"/>
      <c r="Z11" s="427"/>
      <c r="AA11" s="427"/>
      <c r="AB11" s="427"/>
      <c r="AC11" s="427"/>
      <c r="AD11" s="427"/>
      <c r="AE11" s="427"/>
      <c r="AF11" s="427"/>
      <c r="AG11" s="427"/>
      <c r="AH11" s="427"/>
      <c r="AI11" s="427"/>
      <c r="AJ11" s="427"/>
      <c r="AK11" s="427"/>
      <c r="AL11" s="430"/>
      <c r="AM11" s="516" t="s">
        <v>203</v>
      </c>
      <c r="AN11" s="408"/>
      <c r="AO11" s="408"/>
      <c r="AP11" s="408"/>
      <c r="AQ11" s="408"/>
      <c r="AR11" s="408"/>
      <c r="AS11" s="408"/>
      <c r="AT11" s="409"/>
      <c r="AU11" s="517" t="s">
        <v>187</v>
      </c>
      <c r="AV11" s="518"/>
      <c r="AW11" s="518"/>
      <c r="AX11" s="518"/>
      <c r="AY11" s="401" t="s">
        <v>204</v>
      </c>
      <c r="AZ11" s="402"/>
      <c r="BA11" s="402"/>
      <c r="BB11" s="402"/>
      <c r="BC11" s="402"/>
      <c r="BD11" s="402"/>
      <c r="BE11" s="402"/>
      <c r="BF11" s="402"/>
      <c r="BG11" s="402"/>
      <c r="BH11" s="402"/>
      <c r="BI11" s="402"/>
      <c r="BJ11" s="402"/>
      <c r="BK11" s="402"/>
      <c r="BL11" s="402"/>
      <c r="BM11" s="403"/>
      <c r="BN11" s="404">
        <v>0</v>
      </c>
      <c r="BO11" s="405"/>
      <c r="BP11" s="405"/>
      <c r="BQ11" s="405"/>
      <c r="BR11" s="405"/>
      <c r="BS11" s="405"/>
      <c r="BT11" s="405"/>
      <c r="BU11" s="406"/>
      <c r="BV11" s="404">
        <v>0</v>
      </c>
      <c r="BW11" s="405"/>
      <c r="BX11" s="405"/>
      <c r="BY11" s="405"/>
      <c r="BZ11" s="405"/>
      <c r="CA11" s="405"/>
      <c r="CB11" s="405"/>
      <c r="CC11" s="406"/>
      <c r="CD11" s="497" t="s">
        <v>207</v>
      </c>
      <c r="CE11" s="498"/>
      <c r="CF11" s="498"/>
      <c r="CG11" s="498"/>
      <c r="CH11" s="498"/>
      <c r="CI11" s="498"/>
      <c r="CJ11" s="498"/>
      <c r="CK11" s="498"/>
      <c r="CL11" s="498"/>
      <c r="CM11" s="498"/>
      <c r="CN11" s="498"/>
      <c r="CO11" s="498"/>
      <c r="CP11" s="498"/>
      <c r="CQ11" s="498"/>
      <c r="CR11" s="498"/>
      <c r="CS11" s="499"/>
      <c r="CT11" s="550" t="s">
        <v>208</v>
      </c>
      <c r="CU11" s="551"/>
      <c r="CV11" s="551"/>
      <c r="CW11" s="551"/>
      <c r="CX11" s="551"/>
      <c r="CY11" s="551"/>
      <c r="CZ11" s="551"/>
      <c r="DA11" s="552"/>
      <c r="DB11" s="550" t="s">
        <v>208</v>
      </c>
      <c r="DC11" s="551"/>
      <c r="DD11" s="551"/>
      <c r="DE11" s="551"/>
      <c r="DF11" s="551"/>
      <c r="DG11" s="551"/>
      <c r="DH11" s="551"/>
      <c r="DI11" s="552"/>
    </row>
    <row r="12" spans="1:119" ht="18.75" customHeight="1" x14ac:dyDescent="0.2">
      <c r="A12" s="2"/>
      <c r="B12" s="453" t="s">
        <v>209</v>
      </c>
      <c r="C12" s="454"/>
      <c r="D12" s="454"/>
      <c r="E12" s="454"/>
      <c r="F12" s="454"/>
      <c r="G12" s="454"/>
      <c r="H12" s="454"/>
      <c r="I12" s="454"/>
      <c r="J12" s="454"/>
      <c r="K12" s="455"/>
      <c r="L12" s="553" t="s">
        <v>211</v>
      </c>
      <c r="M12" s="554"/>
      <c r="N12" s="554"/>
      <c r="O12" s="554"/>
      <c r="P12" s="554"/>
      <c r="Q12" s="555"/>
      <c r="R12" s="556">
        <v>32329</v>
      </c>
      <c r="S12" s="557"/>
      <c r="T12" s="557"/>
      <c r="U12" s="557"/>
      <c r="V12" s="558"/>
      <c r="W12" s="559" t="s">
        <v>5</v>
      </c>
      <c r="X12" s="518"/>
      <c r="Y12" s="518"/>
      <c r="Z12" s="518"/>
      <c r="AA12" s="518"/>
      <c r="AB12" s="560"/>
      <c r="AC12" s="561" t="s">
        <v>212</v>
      </c>
      <c r="AD12" s="562"/>
      <c r="AE12" s="562"/>
      <c r="AF12" s="562"/>
      <c r="AG12" s="563"/>
      <c r="AH12" s="561" t="s">
        <v>214</v>
      </c>
      <c r="AI12" s="562"/>
      <c r="AJ12" s="562"/>
      <c r="AK12" s="562"/>
      <c r="AL12" s="564"/>
      <c r="AM12" s="516" t="s">
        <v>217</v>
      </c>
      <c r="AN12" s="408"/>
      <c r="AO12" s="408"/>
      <c r="AP12" s="408"/>
      <c r="AQ12" s="408"/>
      <c r="AR12" s="408"/>
      <c r="AS12" s="408"/>
      <c r="AT12" s="409"/>
      <c r="AU12" s="517" t="s">
        <v>187</v>
      </c>
      <c r="AV12" s="518"/>
      <c r="AW12" s="518"/>
      <c r="AX12" s="518"/>
      <c r="AY12" s="401" t="s">
        <v>219</v>
      </c>
      <c r="AZ12" s="402"/>
      <c r="BA12" s="402"/>
      <c r="BB12" s="402"/>
      <c r="BC12" s="402"/>
      <c r="BD12" s="402"/>
      <c r="BE12" s="402"/>
      <c r="BF12" s="402"/>
      <c r="BG12" s="402"/>
      <c r="BH12" s="402"/>
      <c r="BI12" s="402"/>
      <c r="BJ12" s="402"/>
      <c r="BK12" s="402"/>
      <c r="BL12" s="402"/>
      <c r="BM12" s="403"/>
      <c r="BN12" s="404">
        <v>158398</v>
      </c>
      <c r="BO12" s="405"/>
      <c r="BP12" s="405"/>
      <c r="BQ12" s="405"/>
      <c r="BR12" s="405"/>
      <c r="BS12" s="405"/>
      <c r="BT12" s="405"/>
      <c r="BU12" s="406"/>
      <c r="BV12" s="404">
        <v>277837</v>
      </c>
      <c r="BW12" s="405"/>
      <c r="BX12" s="405"/>
      <c r="BY12" s="405"/>
      <c r="BZ12" s="405"/>
      <c r="CA12" s="405"/>
      <c r="CB12" s="405"/>
      <c r="CC12" s="406"/>
      <c r="CD12" s="497" t="s">
        <v>221</v>
      </c>
      <c r="CE12" s="498"/>
      <c r="CF12" s="498"/>
      <c r="CG12" s="498"/>
      <c r="CH12" s="498"/>
      <c r="CI12" s="498"/>
      <c r="CJ12" s="498"/>
      <c r="CK12" s="498"/>
      <c r="CL12" s="498"/>
      <c r="CM12" s="498"/>
      <c r="CN12" s="498"/>
      <c r="CO12" s="498"/>
      <c r="CP12" s="498"/>
      <c r="CQ12" s="498"/>
      <c r="CR12" s="498"/>
      <c r="CS12" s="499"/>
      <c r="CT12" s="550" t="s">
        <v>208</v>
      </c>
      <c r="CU12" s="551"/>
      <c r="CV12" s="551"/>
      <c r="CW12" s="551"/>
      <c r="CX12" s="551"/>
      <c r="CY12" s="551"/>
      <c r="CZ12" s="551"/>
      <c r="DA12" s="552"/>
      <c r="DB12" s="550" t="s">
        <v>208</v>
      </c>
      <c r="DC12" s="551"/>
      <c r="DD12" s="551"/>
      <c r="DE12" s="551"/>
      <c r="DF12" s="551"/>
      <c r="DG12" s="551"/>
      <c r="DH12" s="551"/>
      <c r="DI12" s="552"/>
    </row>
    <row r="13" spans="1:119" ht="18.75" customHeight="1" x14ac:dyDescent="0.2">
      <c r="A13" s="2"/>
      <c r="B13" s="456"/>
      <c r="C13" s="457"/>
      <c r="D13" s="457"/>
      <c r="E13" s="457"/>
      <c r="F13" s="457"/>
      <c r="G13" s="457"/>
      <c r="H13" s="457"/>
      <c r="I13" s="457"/>
      <c r="J13" s="457"/>
      <c r="K13" s="458"/>
      <c r="L13" s="16"/>
      <c r="M13" s="539" t="s">
        <v>222</v>
      </c>
      <c r="N13" s="540"/>
      <c r="O13" s="540"/>
      <c r="P13" s="540"/>
      <c r="Q13" s="541"/>
      <c r="R13" s="542">
        <v>31777</v>
      </c>
      <c r="S13" s="543"/>
      <c r="T13" s="543"/>
      <c r="U13" s="543"/>
      <c r="V13" s="544"/>
      <c r="W13" s="440" t="s">
        <v>152</v>
      </c>
      <c r="X13" s="369"/>
      <c r="Y13" s="369"/>
      <c r="Z13" s="369"/>
      <c r="AA13" s="369"/>
      <c r="AB13" s="370"/>
      <c r="AC13" s="397">
        <v>1557</v>
      </c>
      <c r="AD13" s="398"/>
      <c r="AE13" s="398"/>
      <c r="AF13" s="398"/>
      <c r="AG13" s="399"/>
      <c r="AH13" s="397">
        <v>1772</v>
      </c>
      <c r="AI13" s="398"/>
      <c r="AJ13" s="398"/>
      <c r="AK13" s="398"/>
      <c r="AL13" s="400"/>
      <c r="AM13" s="516" t="s">
        <v>224</v>
      </c>
      <c r="AN13" s="408"/>
      <c r="AO13" s="408"/>
      <c r="AP13" s="408"/>
      <c r="AQ13" s="408"/>
      <c r="AR13" s="408"/>
      <c r="AS13" s="408"/>
      <c r="AT13" s="409"/>
      <c r="AU13" s="517" t="s">
        <v>187</v>
      </c>
      <c r="AV13" s="518"/>
      <c r="AW13" s="518"/>
      <c r="AX13" s="518"/>
      <c r="AY13" s="401" t="s">
        <v>226</v>
      </c>
      <c r="AZ13" s="402"/>
      <c r="BA13" s="402"/>
      <c r="BB13" s="402"/>
      <c r="BC13" s="402"/>
      <c r="BD13" s="402"/>
      <c r="BE13" s="402"/>
      <c r="BF13" s="402"/>
      <c r="BG13" s="402"/>
      <c r="BH13" s="402"/>
      <c r="BI13" s="402"/>
      <c r="BJ13" s="402"/>
      <c r="BK13" s="402"/>
      <c r="BL13" s="402"/>
      <c r="BM13" s="403"/>
      <c r="BN13" s="404">
        <v>363456</v>
      </c>
      <c r="BO13" s="405"/>
      <c r="BP13" s="405"/>
      <c r="BQ13" s="405"/>
      <c r="BR13" s="405"/>
      <c r="BS13" s="405"/>
      <c r="BT13" s="405"/>
      <c r="BU13" s="406"/>
      <c r="BV13" s="404">
        <v>-8062</v>
      </c>
      <c r="BW13" s="405"/>
      <c r="BX13" s="405"/>
      <c r="BY13" s="405"/>
      <c r="BZ13" s="405"/>
      <c r="CA13" s="405"/>
      <c r="CB13" s="405"/>
      <c r="CC13" s="406"/>
      <c r="CD13" s="497" t="s">
        <v>228</v>
      </c>
      <c r="CE13" s="498"/>
      <c r="CF13" s="498"/>
      <c r="CG13" s="498"/>
      <c r="CH13" s="498"/>
      <c r="CI13" s="498"/>
      <c r="CJ13" s="498"/>
      <c r="CK13" s="498"/>
      <c r="CL13" s="498"/>
      <c r="CM13" s="498"/>
      <c r="CN13" s="498"/>
      <c r="CO13" s="498"/>
      <c r="CP13" s="498"/>
      <c r="CQ13" s="498"/>
      <c r="CR13" s="498"/>
      <c r="CS13" s="499"/>
      <c r="CT13" s="352">
        <v>8.6</v>
      </c>
      <c r="CU13" s="353"/>
      <c r="CV13" s="353"/>
      <c r="CW13" s="353"/>
      <c r="CX13" s="353"/>
      <c r="CY13" s="353"/>
      <c r="CZ13" s="353"/>
      <c r="DA13" s="354"/>
      <c r="DB13" s="352">
        <v>8.4</v>
      </c>
      <c r="DC13" s="353"/>
      <c r="DD13" s="353"/>
      <c r="DE13" s="353"/>
      <c r="DF13" s="353"/>
      <c r="DG13" s="353"/>
      <c r="DH13" s="353"/>
      <c r="DI13" s="354"/>
    </row>
    <row r="14" spans="1:119" ht="18.75" customHeight="1" x14ac:dyDescent="0.2">
      <c r="A14" s="2"/>
      <c r="B14" s="456"/>
      <c r="C14" s="457"/>
      <c r="D14" s="457"/>
      <c r="E14" s="457"/>
      <c r="F14" s="457"/>
      <c r="G14" s="457"/>
      <c r="H14" s="457"/>
      <c r="I14" s="457"/>
      <c r="J14" s="457"/>
      <c r="K14" s="458"/>
      <c r="L14" s="529" t="s">
        <v>229</v>
      </c>
      <c r="M14" s="548"/>
      <c r="N14" s="548"/>
      <c r="O14" s="548"/>
      <c r="P14" s="548"/>
      <c r="Q14" s="549"/>
      <c r="R14" s="542">
        <v>32902</v>
      </c>
      <c r="S14" s="543"/>
      <c r="T14" s="543"/>
      <c r="U14" s="543"/>
      <c r="V14" s="544"/>
      <c r="W14" s="428"/>
      <c r="X14" s="372"/>
      <c r="Y14" s="372"/>
      <c r="Z14" s="372"/>
      <c r="AA14" s="372"/>
      <c r="AB14" s="373"/>
      <c r="AC14" s="532">
        <v>8.8000000000000007</v>
      </c>
      <c r="AD14" s="533"/>
      <c r="AE14" s="533"/>
      <c r="AF14" s="533"/>
      <c r="AG14" s="534"/>
      <c r="AH14" s="532">
        <v>9.6999999999999993</v>
      </c>
      <c r="AI14" s="533"/>
      <c r="AJ14" s="533"/>
      <c r="AK14" s="533"/>
      <c r="AL14" s="535"/>
      <c r="AM14" s="516"/>
      <c r="AN14" s="408"/>
      <c r="AO14" s="408"/>
      <c r="AP14" s="408"/>
      <c r="AQ14" s="408"/>
      <c r="AR14" s="408"/>
      <c r="AS14" s="408"/>
      <c r="AT14" s="409"/>
      <c r="AU14" s="517"/>
      <c r="AV14" s="518"/>
      <c r="AW14" s="518"/>
      <c r="AX14" s="518"/>
      <c r="AY14" s="401"/>
      <c r="AZ14" s="402"/>
      <c r="BA14" s="402"/>
      <c r="BB14" s="402"/>
      <c r="BC14" s="402"/>
      <c r="BD14" s="402"/>
      <c r="BE14" s="402"/>
      <c r="BF14" s="402"/>
      <c r="BG14" s="402"/>
      <c r="BH14" s="402"/>
      <c r="BI14" s="402"/>
      <c r="BJ14" s="402"/>
      <c r="BK14" s="402"/>
      <c r="BL14" s="402"/>
      <c r="BM14" s="403"/>
      <c r="BN14" s="404"/>
      <c r="BO14" s="405"/>
      <c r="BP14" s="405"/>
      <c r="BQ14" s="405"/>
      <c r="BR14" s="405"/>
      <c r="BS14" s="405"/>
      <c r="BT14" s="405"/>
      <c r="BU14" s="406"/>
      <c r="BV14" s="404"/>
      <c r="BW14" s="405"/>
      <c r="BX14" s="405"/>
      <c r="BY14" s="405"/>
      <c r="BZ14" s="405"/>
      <c r="CA14" s="405"/>
      <c r="CB14" s="405"/>
      <c r="CC14" s="406"/>
      <c r="CD14" s="492" t="s">
        <v>230</v>
      </c>
      <c r="CE14" s="493"/>
      <c r="CF14" s="493"/>
      <c r="CG14" s="493"/>
      <c r="CH14" s="493"/>
      <c r="CI14" s="493"/>
      <c r="CJ14" s="493"/>
      <c r="CK14" s="493"/>
      <c r="CL14" s="493"/>
      <c r="CM14" s="493"/>
      <c r="CN14" s="493"/>
      <c r="CO14" s="493"/>
      <c r="CP14" s="493"/>
      <c r="CQ14" s="493"/>
      <c r="CR14" s="493"/>
      <c r="CS14" s="494"/>
      <c r="CT14" s="536">
        <v>40.4</v>
      </c>
      <c r="CU14" s="537"/>
      <c r="CV14" s="537"/>
      <c r="CW14" s="537"/>
      <c r="CX14" s="537"/>
      <c r="CY14" s="537"/>
      <c r="CZ14" s="537"/>
      <c r="DA14" s="538"/>
      <c r="DB14" s="536">
        <v>48.5</v>
      </c>
      <c r="DC14" s="537"/>
      <c r="DD14" s="537"/>
      <c r="DE14" s="537"/>
      <c r="DF14" s="537"/>
      <c r="DG14" s="537"/>
      <c r="DH14" s="537"/>
      <c r="DI14" s="538"/>
    </row>
    <row r="15" spans="1:119" ht="18.75" customHeight="1" x14ac:dyDescent="0.2">
      <c r="A15" s="2"/>
      <c r="B15" s="456"/>
      <c r="C15" s="457"/>
      <c r="D15" s="457"/>
      <c r="E15" s="457"/>
      <c r="F15" s="457"/>
      <c r="G15" s="457"/>
      <c r="H15" s="457"/>
      <c r="I15" s="457"/>
      <c r="J15" s="457"/>
      <c r="K15" s="458"/>
      <c r="L15" s="16"/>
      <c r="M15" s="539" t="s">
        <v>222</v>
      </c>
      <c r="N15" s="540"/>
      <c r="O15" s="540"/>
      <c r="P15" s="540"/>
      <c r="Q15" s="541"/>
      <c r="R15" s="542">
        <v>32332</v>
      </c>
      <c r="S15" s="543"/>
      <c r="T15" s="543"/>
      <c r="U15" s="543"/>
      <c r="V15" s="544"/>
      <c r="W15" s="440" t="s">
        <v>9</v>
      </c>
      <c r="X15" s="369"/>
      <c r="Y15" s="369"/>
      <c r="Z15" s="369"/>
      <c r="AA15" s="369"/>
      <c r="AB15" s="370"/>
      <c r="AC15" s="397">
        <v>5566</v>
      </c>
      <c r="AD15" s="398"/>
      <c r="AE15" s="398"/>
      <c r="AF15" s="398"/>
      <c r="AG15" s="399"/>
      <c r="AH15" s="397">
        <v>5615</v>
      </c>
      <c r="AI15" s="398"/>
      <c r="AJ15" s="398"/>
      <c r="AK15" s="398"/>
      <c r="AL15" s="400"/>
      <c r="AM15" s="516"/>
      <c r="AN15" s="408"/>
      <c r="AO15" s="408"/>
      <c r="AP15" s="408"/>
      <c r="AQ15" s="408"/>
      <c r="AR15" s="408"/>
      <c r="AS15" s="408"/>
      <c r="AT15" s="409"/>
      <c r="AU15" s="517"/>
      <c r="AV15" s="518"/>
      <c r="AW15" s="518"/>
      <c r="AX15" s="518"/>
      <c r="AY15" s="489" t="s">
        <v>234</v>
      </c>
      <c r="AZ15" s="490"/>
      <c r="BA15" s="490"/>
      <c r="BB15" s="490"/>
      <c r="BC15" s="490"/>
      <c r="BD15" s="490"/>
      <c r="BE15" s="490"/>
      <c r="BF15" s="490"/>
      <c r="BG15" s="490"/>
      <c r="BH15" s="490"/>
      <c r="BI15" s="490"/>
      <c r="BJ15" s="490"/>
      <c r="BK15" s="490"/>
      <c r="BL15" s="490"/>
      <c r="BM15" s="491"/>
      <c r="BN15" s="486">
        <v>3867850</v>
      </c>
      <c r="BO15" s="487"/>
      <c r="BP15" s="487"/>
      <c r="BQ15" s="487"/>
      <c r="BR15" s="487"/>
      <c r="BS15" s="487"/>
      <c r="BT15" s="487"/>
      <c r="BU15" s="488"/>
      <c r="BV15" s="486">
        <v>3646410</v>
      </c>
      <c r="BW15" s="487"/>
      <c r="BX15" s="487"/>
      <c r="BY15" s="487"/>
      <c r="BZ15" s="487"/>
      <c r="CA15" s="487"/>
      <c r="CB15" s="487"/>
      <c r="CC15" s="488"/>
      <c r="CD15" s="545" t="s">
        <v>223</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2">
      <c r="A16" s="2"/>
      <c r="B16" s="456"/>
      <c r="C16" s="457"/>
      <c r="D16" s="457"/>
      <c r="E16" s="457"/>
      <c r="F16" s="457"/>
      <c r="G16" s="457"/>
      <c r="H16" s="457"/>
      <c r="I16" s="457"/>
      <c r="J16" s="457"/>
      <c r="K16" s="458"/>
      <c r="L16" s="529" t="s">
        <v>49</v>
      </c>
      <c r="M16" s="530"/>
      <c r="N16" s="530"/>
      <c r="O16" s="530"/>
      <c r="P16" s="530"/>
      <c r="Q16" s="531"/>
      <c r="R16" s="526" t="s">
        <v>236</v>
      </c>
      <c r="S16" s="527"/>
      <c r="T16" s="527"/>
      <c r="U16" s="527"/>
      <c r="V16" s="528"/>
      <c r="W16" s="428"/>
      <c r="X16" s="372"/>
      <c r="Y16" s="372"/>
      <c r="Z16" s="372"/>
      <c r="AA16" s="372"/>
      <c r="AB16" s="373"/>
      <c r="AC16" s="532">
        <v>31.5</v>
      </c>
      <c r="AD16" s="533"/>
      <c r="AE16" s="533"/>
      <c r="AF16" s="533"/>
      <c r="AG16" s="534"/>
      <c r="AH16" s="532">
        <v>30.9</v>
      </c>
      <c r="AI16" s="533"/>
      <c r="AJ16" s="533"/>
      <c r="AK16" s="533"/>
      <c r="AL16" s="535"/>
      <c r="AM16" s="516"/>
      <c r="AN16" s="408"/>
      <c r="AO16" s="408"/>
      <c r="AP16" s="408"/>
      <c r="AQ16" s="408"/>
      <c r="AR16" s="408"/>
      <c r="AS16" s="408"/>
      <c r="AT16" s="409"/>
      <c r="AU16" s="517"/>
      <c r="AV16" s="518"/>
      <c r="AW16" s="518"/>
      <c r="AX16" s="518"/>
      <c r="AY16" s="401" t="s">
        <v>112</v>
      </c>
      <c r="AZ16" s="402"/>
      <c r="BA16" s="402"/>
      <c r="BB16" s="402"/>
      <c r="BC16" s="402"/>
      <c r="BD16" s="402"/>
      <c r="BE16" s="402"/>
      <c r="BF16" s="402"/>
      <c r="BG16" s="402"/>
      <c r="BH16" s="402"/>
      <c r="BI16" s="402"/>
      <c r="BJ16" s="402"/>
      <c r="BK16" s="402"/>
      <c r="BL16" s="402"/>
      <c r="BM16" s="403"/>
      <c r="BN16" s="404">
        <v>8974761</v>
      </c>
      <c r="BO16" s="405"/>
      <c r="BP16" s="405"/>
      <c r="BQ16" s="405"/>
      <c r="BR16" s="405"/>
      <c r="BS16" s="405"/>
      <c r="BT16" s="405"/>
      <c r="BU16" s="406"/>
      <c r="BV16" s="404">
        <v>8838744</v>
      </c>
      <c r="BW16" s="405"/>
      <c r="BX16" s="405"/>
      <c r="BY16" s="405"/>
      <c r="BZ16" s="405"/>
      <c r="CA16" s="405"/>
      <c r="CB16" s="405"/>
      <c r="CC16" s="406"/>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2">
      <c r="A17" s="2"/>
      <c r="B17" s="459"/>
      <c r="C17" s="460"/>
      <c r="D17" s="460"/>
      <c r="E17" s="460"/>
      <c r="F17" s="460"/>
      <c r="G17" s="460"/>
      <c r="H17" s="460"/>
      <c r="I17" s="460"/>
      <c r="J17" s="460"/>
      <c r="K17" s="461"/>
      <c r="L17" s="17"/>
      <c r="M17" s="523" t="s">
        <v>105</v>
      </c>
      <c r="N17" s="524"/>
      <c r="O17" s="524"/>
      <c r="P17" s="524"/>
      <c r="Q17" s="525"/>
      <c r="R17" s="526" t="s">
        <v>236</v>
      </c>
      <c r="S17" s="527"/>
      <c r="T17" s="527"/>
      <c r="U17" s="527"/>
      <c r="V17" s="528"/>
      <c r="W17" s="440" t="s">
        <v>97</v>
      </c>
      <c r="X17" s="369"/>
      <c r="Y17" s="369"/>
      <c r="Z17" s="369"/>
      <c r="AA17" s="369"/>
      <c r="AB17" s="370"/>
      <c r="AC17" s="397">
        <v>10553</v>
      </c>
      <c r="AD17" s="398"/>
      <c r="AE17" s="398"/>
      <c r="AF17" s="398"/>
      <c r="AG17" s="399"/>
      <c r="AH17" s="397">
        <v>10808</v>
      </c>
      <c r="AI17" s="398"/>
      <c r="AJ17" s="398"/>
      <c r="AK17" s="398"/>
      <c r="AL17" s="400"/>
      <c r="AM17" s="516"/>
      <c r="AN17" s="408"/>
      <c r="AO17" s="408"/>
      <c r="AP17" s="408"/>
      <c r="AQ17" s="408"/>
      <c r="AR17" s="408"/>
      <c r="AS17" s="408"/>
      <c r="AT17" s="409"/>
      <c r="AU17" s="517"/>
      <c r="AV17" s="518"/>
      <c r="AW17" s="518"/>
      <c r="AX17" s="518"/>
      <c r="AY17" s="401" t="s">
        <v>237</v>
      </c>
      <c r="AZ17" s="402"/>
      <c r="BA17" s="402"/>
      <c r="BB17" s="402"/>
      <c r="BC17" s="402"/>
      <c r="BD17" s="402"/>
      <c r="BE17" s="402"/>
      <c r="BF17" s="402"/>
      <c r="BG17" s="402"/>
      <c r="BH17" s="402"/>
      <c r="BI17" s="402"/>
      <c r="BJ17" s="402"/>
      <c r="BK17" s="402"/>
      <c r="BL17" s="402"/>
      <c r="BM17" s="403"/>
      <c r="BN17" s="404">
        <v>4834209</v>
      </c>
      <c r="BO17" s="405"/>
      <c r="BP17" s="405"/>
      <c r="BQ17" s="405"/>
      <c r="BR17" s="405"/>
      <c r="BS17" s="405"/>
      <c r="BT17" s="405"/>
      <c r="BU17" s="406"/>
      <c r="BV17" s="404">
        <v>4590599</v>
      </c>
      <c r="BW17" s="405"/>
      <c r="BX17" s="405"/>
      <c r="BY17" s="405"/>
      <c r="BZ17" s="405"/>
      <c r="CA17" s="405"/>
      <c r="CB17" s="405"/>
      <c r="CC17" s="406"/>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2">
      <c r="A18" s="2"/>
      <c r="B18" s="503" t="s">
        <v>238</v>
      </c>
      <c r="C18" s="452"/>
      <c r="D18" s="452"/>
      <c r="E18" s="504"/>
      <c r="F18" s="504"/>
      <c r="G18" s="504"/>
      <c r="H18" s="504"/>
      <c r="I18" s="504"/>
      <c r="J18" s="504"/>
      <c r="K18" s="504"/>
      <c r="L18" s="519">
        <v>872.43</v>
      </c>
      <c r="M18" s="519"/>
      <c r="N18" s="519"/>
      <c r="O18" s="519"/>
      <c r="P18" s="519"/>
      <c r="Q18" s="519"/>
      <c r="R18" s="520"/>
      <c r="S18" s="520"/>
      <c r="T18" s="520"/>
      <c r="U18" s="520"/>
      <c r="V18" s="521"/>
      <c r="W18" s="366"/>
      <c r="X18" s="367"/>
      <c r="Y18" s="367"/>
      <c r="Z18" s="367"/>
      <c r="AA18" s="367"/>
      <c r="AB18" s="435"/>
      <c r="AC18" s="472">
        <v>59.7</v>
      </c>
      <c r="AD18" s="473"/>
      <c r="AE18" s="473"/>
      <c r="AF18" s="473"/>
      <c r="AG18" s="522"/>
      <c r="AH18" s="472">
        <v>59.4</v>
      </c>
      <c r="AI18" s="473"/>
      <c r="AJ18" s="473"/>
      <c r="AK18" s="473"/>
      <c r="AL18" s="474"/>
      <c r="AM18" s="516"/>
      <c r="AN18" s="408"/>
      <c r="AO18" s="408"/>
      <c r="AP18" s="408"/>
      <c r="AQ18" s="408"/>
      <c r="AR18" s="408"/>
      <c r="AS18" s="408"/>
      <c r="AT18" s="409"/>
      <c r="AU18" s="517"/>
      <c r="AV18" s="518"/>
      <c r="AW18" s="518"/>
      <c r="AX18" s="518"/>
      <c r="AY18" s="401" t="s">
        <v>240</v>
      </c>
      <c r="AZ18" s="402"/>
      <c r="BA18" s="402"/>
      <c r="BB18" s="402"/>
      <c r="BC18" s="402"/>
      <c r="BD18" s="402"/>
      <c r="BE18" s="402"/>
      <c r="BF18" s="402"/>
      <c r="BG18" s="402"/>
      <c r="BH18" s="402"/>
      <c r="BI18" s="402"/>
      <c r="BJ18" s="402"/>
      <c r="BK18" s="402"/>
      <c r="BL18" s="402"/>
      <c r="BM18" s="403"/>
      <c r="BN18" s="404">
        <v>10125481</v>
      </c>
      <c r="BO18" s="405"/>
      <c r="BP18" s="405"/>
      <c r="BQ18" s="405"/>
      <c r="BR18" s="405"/>
      <c r="BS18" s="405"/>
      <c r="BT18" s="405"/>
      <c r="BU18" s="406"/>
      <c r="BV18" s="404">
        <v>10183163</v>
      </c>
      <c r="BW18" s="405"/>
      <c r="BX18" s="405"/>
      <c r="BY18" s="405"/>
      <c r="BZ18" s="405"/>
      <c r="CA18" s="405"/>
      <c r="CB18" s="405"/>
      <c r="CC18" s="406"/>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2">
      <c r="A19" s="2"/>
      <c r="B19" s="503" t="s">
        <v>71</v>
      </c>
      <c r="C19" s="452"/>
      <c r="D19" s="452"/>
      <c r="E19" s="504"/>
      <c r="F19" s="504"/>
      <c r="G19" s="504"/>
      <c r="H19" s="504"/>
      <c r="I19" s="504"/>
      <c r="J19" s="504"/>
      <c r="K19" s="504"/>
      <c r="L19" s="505">
        <v>36</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08"/>
      <c r="AO19" s="408"/>
      <c r="AP19" s="408"/>
      <c r="AQ19" s="408"/>
      <c r="AR19" s="408"/>
      <c r="AS19" s="408"/>
      <c r="AT19" s="409"/>
      <c r="AU19" s="517"/>
      <c r="AV19" s="518"/>
      <c r="AW19" s="518"/>
      <c r="AX19" s="518"/>
      <c r="AY19" s="401" t="s">
        <v>242</v>
      </c>
      <c r="AZ19" s="402"/>
      <c r="BA19" s="402"/>
      <c r="BB19" s="402"/>
      <c r="BC19" s="402"/>
      <c r="BD19" s="402"/>
      <c r="BE19" s="402"/>
      <c r="BF19" s="402"/>
      <c r="BG19" s="402"/>
      <c r="BH19" s="402"/>
      <c r="BI19" s="402"/>
      <c r="BJ19" s="402"/>
      <c r="BK19" s="402"/>
      <c r="BL19" s="402"/>
      <c r="BM19" s="403"/>
      <c r="BN19" s="404">
        <v>13654047</v>
      </c>
      <c r="BO19" s="405"/>
      <c r="BP19" s="405"/>
      <c r="BQ19" s="405"/>
      <c r="BR19" s="405"/>
      <c r="BS19" s="405"/>
      <c r="BT19" s="405"/>
      <c r="BU19" s="406"/>
      <c r="BV19" s="404">
        <v>12876226</v>
      </c>
      <c r="BW19" s="405"/>
      <c r="BX19" s="405"/>
      <c r="BY19" s="405"/>
      <c r="BZ19" s="405"/>
      <c r="CA19" s="405"/>
      <c r="CB19" s="405"/>
      <c r="CC19" s="406"/>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2">
      <c r="A20" s="2"/>
      <c r="B20" s="503" t="s">
        <v>245</v>
      </c>
      <c r="C20" s="452"/>
      <c r="D20" s="452"/>
      <c r="E20" s="504"/>
      <c r="F20" s="504"/>
      <c r="G20" s="504"/>
      <c r="H20" s="504"/>
      <c r="I20" s="504"/>
      <c r="J20" s="504"/>
      <c r="K20" s="504"/>
      <c r="L20" s="505">
        <v>10868</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64"/>
      <c r="AO20" s="464"/>
      <c r="AP20" s="464"/>
      <c r="AQ20" s="464"/>
      <c r="AR20" s="464"/>
      <c r="AS20" s="464"/>
      <c r="AT20" s="465"/>
      <c r="AU20" s="511"/>
      <c r="AV20" s="512"/>
      <c r="AW20" s="512"/>
      <c r="AX20" s="513"/>
      <c r="AY20" s="401"/>
      <c r="AZ20" s="402"/>
      <c r="BA20" s="402"/>
      <c r="BB20" s="402"/>
      <c r="BC20" s="402"/>
      <c r="BD20" s="402"/>
      <c r="BE20" s="402"/>
      <c r="BF20" s="402"/>
      <c r="BG20" s="402"/>
      <c r="BH20" s="402"/>
      <c r="BI20" s="402"/>
      <c r="BJ20" s="402"/>
      <c r="BK20" s="402"/>
      <c r="BL20" s="402"/>
      <c r="BM20" s="403"/>
      <c r="BN20" s="404"/>
      <c r="BO20" s="405"/>
      <c r="BP20" s="405"/>
      <c r="BQ20" s="405"/>
      <c r="BR20" s="405"/>
      <c r="BS20" s="405"/>
      <c r="BT20" s="405"/>
      <c r="BU20" s="406"/>
      <c r="BV20" s="404"/>
      <c r="BW20" s="405"/>
      <c r="BX20" s="405"/>
      <c r="BY20" s="405"/>
      <c r="BZ20" s="405"/>
      <c r="CA20" s="405"/>
      <c r="CB20" s="405"/>
      <c r="CC20" s="406"/>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2">
      <c r="A21" s="2"/>
      <c r="B21" s="500" t="s">
        <v>247</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01"/>
      <c r="AZ21" s="402"/>
      <c r="BA21" s="402"/>
      <c r="BB21" s="402"/>
      <c r="BC21" s="402"/>
      <c r="BD21" s="402"/>
      <c r="BE21" s="402"/>
      <c r="BF21" s="402"/>
      <c r="BG21" s="402"/>
      <c r="BH21" s="402"/>
      <c r="BI21" s="402"/>
      <c r="BJ21" s="402"/>
      <c r="BK21" s="402"/>
      <c r="BL21" s="402"/>
      <c r="BM21" s="403"/>
      <c r="BN21" s="404"/>
      <c r="BO21" s="405"/>
      <c r="BP21" s="405"/>
      <c r="BQ21" s="405"/>
      <c r="BR21" s="405"/>
      <c r="BS21" s="405"/>
      <c r="BT21" s="405"/>
      <c r="BU21" s="406"/>
      <c r="BV21" s="404"/>
      <c r="BW21" s="405"/>
      <c r="BX21" s="405"/>
      <c r="BY21" s="405"/>
      <c r="BZ21" s="405"/>
      <c r="CA21" s="405"/>
      <c r="CB21" s="405"/>
      <c r="CC21" s="406"/>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2">
      <c r="A22" s="2"/>
      <c r="B22" s="481" t="s">
        <v>248</v>
      </c>
      <c r="C22" s="389"/>
      <c r="D22" s="390"/>
      <c r="E22" s="368" t="s">
        <v>5</v>
      </c>
      <c r="F22" s="369"/>
      <c r="G22" s="369"/>
      <c r="H22" s="369"/>
      <c r="I22" s="369"/>
      <c r="J22" s="369"/>
      <c r="K22" s="370"/>
      <c r="L22" s="368" t="s">
        <v>250</v>
      </c>
      <c r="M22" s="369"/>
      <c r="N22" s="369"/>
      <c r="O22" s="369"/>
      <c r="P22" s="370"/>
      <c r="Q22" s="374" t="s">
        <v>251</v>
      </c>
      <c r="R22" s="375"/>
      <c r="S22" s="375"/>
      <c r="T22" s="375"/>
      <c r="U22" s="375"/>
      <c r="V22" s="376"/>
      <c r="W22" s="388" t="s">
        <v>253</v>
      </c>
      <c r="X22" s="389"/>
      <c r="Y22" s="390"/>
      <c r="Z22" s="368" t="s">
        <v>5</v>
      </c>
      <c r="AA22" s="369"/>
      <c r="AB22" s="369"/>
      <c r="AC22" s="369"/>
      <c r="AD22" s="369"/>
      <c r="AE22" s="369"/>
      <c r="AF22" s="369"/>
      <c r="AG22" s="370"/>
      <c r="AH22" s="380" t="s">
        <v>186</v>
      </c>
      <c r="AI22" s="369"/>
      <c r="AJ22" s="369"/>
      <c r="AK22" s="369"/>
      <c r="AL22" s="370"/>
      <c r="AM22" s="380" t="s">
        <v>254</v>
      </c>
      <c r="AN22" s="381"/>
      <c r="AO22" s="381"/>
      <c r="AP22" s="381"/>
      <c r="AQ22" s="381"/>
      <c r="AR22" s="382"/>
      <c r="AS22" s="374" t="s">
        <v>251</v>
      </c>
      <c r="AT22" s="375"/>
      <c r="AU22" s="375"/>
      <c r="AV22" s="375"/>
      <c r="AW22" s="375"/>
      <c r="AX22" s="386"/>
      <c r="AY22" s="475"/>
      <c r="AZ22" s="476"/>
      <c r="BA22" s="476"/>
      <c r="BB22" s="476"/>
      <c r="BC22" s="476"/>
      <c r="BD22" s="476"/>
      <c r="BE22" s="476"/>
      <c r="BF22" s="476"/>
      <c r="BG22" s="476"/>
      <c r="BH22" s="476"/>
      <c r="BI22" s="476"/>
      <c r="BJ22" s="476"/>
      <c r="BK22" s="476"/>
      <c r="BL22" s="476"/>
      <c r="BM22" s="477"/>
      <c r="BN22" s="478"/>
      <c r="BO22" s="479"/>
      <c r="BP22" s="479"/>
      <c r="BQ22" s="479"/>
      <c r="BR22" s="479"/>
      <c r="BS22" s="479"/>
      <c r="BT22" s="479"/>
      <c r="BU22" s="480"/>
      <c r="BV22" s="478"/>
      <c r="BW22" s="479"/>
      <c r="BX22" s="479"/>
      <c r="BY22" s="479"/>
      <c r="BZ22" s="479"/>
      <c r="CA22" s="479"/>
      <c r="CB22" s="479"/>
      <c r="CC22" s="480"/>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2">
      <c r="A23" s="2"/>
      <c r="B23" s="482"/>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255</v>
      </c>
      <c r="AZ23" s="490"/>
      <c r="BA23" s="490"/>
      <c r="BB23" s="490"/>
      <c r="BC23" s="490"/>
      <c r="BD23" s="490"/>
      <c r="BE23" s="490"/>
      <c r="BF23" s="490"/>
      <c r="BG23" s="490"/>
      <c r="BH23" s="490"/>
      <c r="BI23" s="490"/>
      <c r="BJ23" s="490"/>
      <c r="BK23" s="490"/>
      <c r="BL23" s="490"/>
      <c r="BM23" s="491"/>
      <c r="BN23" s="404">
        <v>13409299</v>
      </c>
      <c r="BO23" s="405"/>
      <c r="BP23" s="405"/>
      <c r="BQ23" s="405"/>
      <c r="BR23" s="405"/>
      <c r="BS23" s="405"/>
      <c r="BT23" s="405"/>
      <c r="BU23" s="406"/>
      <c r="BV23" s="404">
        <v>13013701</v>
      </c>
      <c r="BW23" s="405"/>
      <c r="BX23" s="405"/>
      <c r="BY23" s="405"/>
      <c r="BZ23" s="405"/>
      <c r="CA23" s="405"/>
      <c r="CB23" s="405"/>
      <c r="CC23" s="406"/>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2">
      <c r="A24" s="2"/>
      <c r="B24" s="482"/>
      <c r="C24" s="392"/>
      <c r="D24" s="393"/>
      <c r="E24" s="407" t="s">
        <v>258</v>
      </c>
      <c r="F24" s="408"/>
      <c r="G24" s="408"/>
      <c r="H24" s="408"/>
      <c r="I24" s="408"/>
      <c r="J24" s="408"/>
      <c r="K24" s="409"/>
      <c r="L24" s="397">
        <v>1</v>
      </c>
      <c r="M24" s="398"/>
      <c r="N24" s="398"/>
      <c r="O24" s="398"/>
      <c r="P24" s="399"/>
      <c r="Q24" s="397">
        <v>8430</v>
      </c>
      <c r="R24" s="398"/>
      <c r="S24" s="398"/>
      <c r="T24" s="398"/>
      <c r="U24" s="398"/>
      <c r="V24" s="399"/>
      <c r="W24" s="391"/>
      <c r="X24" s="392"/>
      <c r="Y24" s="393"/>
      <c r="Z24" s="407" t="s">
        <v>260</v>
      </c>
      <c r="AA24" s="408"/>
      <c r="AB24" s="408"/>
      <c r="AC24" s="408"/>
      <c r="AD24" s="408"/>
      <c r="AE24" s="408"/>
      <c r="AF24" s="408"/>
      <c r="AG24" s="409"/>
      <c r="AH24" s="397">
        <v>327</v>
      </c>
      <c r="AI24" s="398"/>
      <c r="AJ24" s="398"/>
      <c r="AK24" s="398"/>
      <c r="AL24" s="399"/>
      <c r="AM24" s="397">
        <v>1041495</v>
      </c>
      <c r="AN24" s="398"/>
      <c r="AO24" s="398"/>
      <c r="AP24" s="398"/>
      <c r="AQ24" s="398"/>
      <c r="AR24" s="399"/>
      <c r="AS24" s="397">
        <v>3185</v>
      </c>
      <c r="AT24" s="398"/>
      <c r="AU24" s="398"/>
      <c r="AV24" s="398"/>
      <c r="AW24" s="398"/>
      <c r="AX24" s="400"/>
      <c r="AY24" s="475" t="s">
        <v>261</v>
      </c>
      <c r="AZ24" s="476"/>
      <c r="BA24" s="476"/>
      <c r="BB24" s="476"/>
      <c r="BC24" s="476"/>
      <c r="BD24" s="476"/>
      <c r="BE24" s="476"/>
      <c r="BF24" s="476"/>
      <c r="BG24" s="476"/>
      <c r="BH24" s="476"/>
      <c r="BI24" s="476"/>
      <c r="BJ24" s="476"/>
      <c r="BK24" s="476"/>
      <c r="BL24" s="476"/>
      <c r="BM24" s="477"/>
      <c r="BN24" s="404">
        <v>8954007</v>
      </c>
      <c r="BO24" s="405"/>
      <c r="BP24" s="405"/>
      <c r="BQ24" s="405"/>
      <c r="BR24" s="405"/>
      <c r="BS24" s="405"/>
      <c r="BT24" s="405"/>
      <c r="BU24" s="406"/>
      <c r="BV24" s="404">
        <v>8892699</v>
      </c>
      <c r="BW24" s="405"/>
      <c r="BX24" s="405"/>
      <c r="BY24" s="405"/>
      <c r="BZ24" s="405"/>
      <c r="CA24" s="405"/>
      <c r="CB24" s="405"/>
      <c r="CC24" s="406"/>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2">
      <c r="A25" s="2"/>
      <c r="B25" s="482"/>
      <c r="C25" s="392"/>
      <c r="D25" s="393"/>
      <c r="E25" s="407" t="s">
        <v>262</v>
      </c>
      <c r="F25" s="408"/>
      <c r="G25" s="408"/>
      <c r="H25" s="408"/>
      <c r="I25" s="408"/>
      <c r="J25" s="408"/>
      <c r="K25" s="409"/>
      <c r="L25" s="397">
        <v>2</v>
      </c>
      <c r="M25" s="398"/>
      <c r="N25" s="398"/>
      <c r="O25" s="398"/>
      <c r="P25" s="399"/>
      <c r="Q25" s="397">
        <v>7100</v>
      </c>
      <c r="R25" s="398"/>
      <c r="S25" s="398"/>
      <c r="T25" s="398"/>
      <c r="U25" s="398"/>
      <c r="V25" s="399"/>
      <c r="W25" s="391"/>
      <c r="X25" s="392"/>
      <c r="Y25" s="393"/>
      <c r="Z25" s="407" t="s">
        <v>264</v>
      </c>
      <c r="AA25" s="408"/>
      <c r="AB25" s="408"/>
      <c r="AC25" s="408"/>
      <c r="AD25" s="408"/>
      <c r="AE25" s="408"/>
      <c r="AF25" s="408"/>
      <c r="AG25" s="409"/>
      <c r="AH25" s="397">
        <v>54</v>
      </c>
      <c r="AI25" s="398"/>
      <c r="AJ25" s="398"/>
      <c r="AK25" s="398"/>
      <c r="AL25" s="399"/>
      <c r="AM25" s="397">
        <v>166374</v>
      </c>
      <c r="AN25" s="398"/>
      <c r="AO25" s="398"/>
      <c r="AP25" s="398"/>
      <c r="AQ25" s="398"/>
      <c r="AR25" s="399"/>
      <c r="AS25" s="397">
        <v>3081</v>
      </c>
      <c r="AT25" s="398"/>
      <c r="AU25" s="398"/>
      <c r="AV25" s="398"/>
      <c r="AW25" s="398"/>
      <c r="AX25" s="400"/>
      <c r="AY25" s="489" t="s">
        <v>41</v>
      </c>
      <c r="AZ25" s="490"/>
      <c r="BA25" s="490"/>
      <c r="BB25" s="490"/>
      <c r="BC25" s="490"/>
      <c r="BD25" s="490"/>
      <c r="BE25" s="490"/>
      <c r="BF25" s="490"/>
      <c r="BG25" s="490"/>
      <c r="BH25" s="490"/>
      <c r="BI25" s="490"/>
      <c r="BJ25" s="490"/>
      <c r="BK25" s="490"/>
      <c r="BL25" s="490"/>
      <c r="BM25" s="491"/>
      <c r="BN25" s="486">
        <v>1031441</v>
      </c>
      <c r="BO25" s="487"/>
      <c r="BP25" s="487"/>
      <c r="BQ25" s="487"/>
      <c r="BR25" s="487"/>
      <c r="BS25" s="487"/>
      <c r="BT25" s="487"/>
      <c r="BU25" s="488"/>
      <c r="BV25" s="486">
        <v>1056987</v>
      </c>
      <c r="BW25" s="487"/>
      <c r="BX25" s="487"/>
      <c r="BY25" s="487"/>
      <c r="BZ25" s="487"/>
      <c r="CA25" s="487"/>
      <c r="CB25" s="487"/>
      <c r="CC25" s="488"/>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2">
      <c r="A26" s="2"/>
      <c r="B26" s="482"/>
      <c r="C26" s="392"/>
      <c r="D26" s="393"/>
      <c r="E26" s="407" t="s">
        <v>265</v>
      </c>
      <c r="F26" s="408"/>
      <c r="G26" s="408"/>
      <c r="H26" s="408"/>
      <c r="I26" s="408"/>
      <c r="J26" s="408"/>
      <c r="K26" s="409"/>
      <c r="L26" s="397">
        <v>1</v>
      </c>
      <c r="M26" s="398"/>
      <c r="N26" s="398"/>
      <c r="O26" s="398"/>
      <c r="P26" s="399"/>
      <c r="Q26" s="397">
        <v>6050</v>
      </c>
      <c r="R26" s="398"/>
      <c r="S26" s="398"/>
      <c r="T26" s="398"/>
      <c r="U26" s="398"/>
      <c r="V26" s="399"/>
      <c r="W26" s="391"/>
      <c r="X26" s="392"/>
      <c r="Y26" s="393"/>
      <c r="Z26" s="407" t="s">
        <v>266</v>
      </c>
      <c r="AA26" s="495"/>
      <c r="AB26" s="495"/>
      <c r="AC26" s="495"/>
      <c r="AD26" s="495"/>
      <c r="AE26" s="495"/>
      <c r="AF26" s="495"/>
      <c r="AG26" s="496"/>
      <c r="AH26" s="397">
        <v>25</v>
      </c>
      <c r="AI26" s="398"/>
      <c r="AJ26" s="398"/>
      <c r="AK26" s="398"/>
      <c r="AL26" s="399"/>
      <c r="AM26" s="397">
        <v>76125</v>
      </c>
      <c r="AN26" s="398"/>
      <c r="AO26" s="398"/>
      <c r="AP26" s="398"/>
      <c r="AQ26" s="398"/>
      <c r="AR26" s="399"/>
      <c r="AS26" s="397">
        <v>3045</v>
      </c>
      <c r="AT26" s="398"/>
      <c r="AU26" s="398"/>
      <c r="AV26" s="398"/>
      <c r="AW26" s="398"/>
      <c r="AX26" s="400"/>
      <c r="AY26" s="497" t="s">
        <v>267</v>
      </c>
      <c r="AZ26" s="498"/>
      <c r="BA26" s="498"/>
      <c r="BB26" s="498"/>
      <c r="BC26" s="498"/>
      <c r="BD26" s="498"/>
      <c r="BE26" s="498"/>
      <c r="BF26" s="498"/>
      <c r="BG26" s="498"/>
      <c r="BH26" s="498"/>
      <c r="BI26" s="498"/>
      <c r="BJ26" s="498"/>
      <c r="BK26" s="498"/>
      <c r="BL26" s="498"/>
      <c r="BM26" s="499"/>
      <c r="BN26" s="404" t="s">
        <v>208</v>
      </c>
      <c r="BO26" s="405"/>
      <c r="BP26" s="405"/>
      <c r="BQ26" s="405"/>
      <c r="BR26" s="405"/>
      <c r="BS26" s="405"/>
      <c r="BT26" s="405"/>
      <c r="BU26" s="406"/>
      <c r="BV26" s="404" t="s">
        <v>208</v>
      </c>
      <c r="BW26" s="405"/>
      <c r="BX26" s="405"/>
      <c r="BY26" s="405"/>
      <c r="BZ26" s="405"/>
      <c r="CA26" s="405"/>
      <c r="CB26" s="405"/>
      <c r="CC26" s="406"/>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2">
      <c r="A27" s="2"/>
      <c r="B27" s="482"/>
      <c r="C27" s="392"/>
      <c r="D27" s="393"/>
      <c r="E27" s="407" t="s">
        <v>268</v>
      </c>
      <c r="F27" s="408"/>
      <c r="G27" s="408"/>
      <c r="H27" s="408"/>
      <c r="I27" s="408"/>
      <c r="J27" s="408"/>
      <c r="K27" s="409"/>
      <c r="L27" s="397">
        <v>1</v>
      </c>
      <c r="M27" s="398"/>
      <c r="N27" s="398"/>
      <c r="O27" s="398"/>
      <c r="P27" s="399"/>
      <c r="Q27" s="397">
        <v>4480</v>
      </c>
      <c r="R27" s="398"/>
      <c r="S27" s="398"/>
      <c r="T27" s="398"/>
      <c r="U27" s="398"/>
      <c r="V27" s="399"/>
      <c r="W27" s="391"/>
      <c r="X27" s="392"/>
      <c r="Y27" s="393"/>
      <c r="Z27" s="407" t="s">
        <v>269</v>
      </c>
      <c r="AA27" s="408"/>
      <c r="AB27" s="408"/>
      <c r="AC27" s="408"/>
      <c r="AD27" s="408"/>
      <c r="AE27" s="408"/>
      <c r="AF27" s="408"/>
      <c r="AG27" s="409"/>
      <c r="AH27" s="397" t="s">
        <v>208</v>
      </c>
      <c r="AI27" s="398"/>
      <c r="AJ27" s="398"/>
      <c r="AK27" s="398"/>
      <c r="AL27" s="399"/>
      <c r="AM27" s="397" t="s">
        <v>208</v>
      </c>
      <c r="AN27" s="398"/>
      <c r="AO27" s="398"/>
      <c r="AP27" s="398"/>
      <c r="AQ27" s="398"/>
      <c r="AR27" s="399"/>
      <c r="AS27" s="397" t="s">
        <v>208</v>
      </c>
      <c r="AT27" s="398"/>
      <c r="AU27" s="398"/>
      <c r="AV27" s="398"/>
      <c r="AW27" s="398"/>
      <c r="AX27" s="400"/>
      <c r="AY27" s="492" t="s">
        <v>272</v>
      </c>
      <c r="AZ27" s="493"/>
      <c r="BA27" s="493"/>
      <c r="BB27" s="493"/>
      <c r="BC27" s="493"/>
      <c r="BD27" s="493"/>
      <c r="BE27" s="493"/>
      <c r="BF27" s="493"/>
      <c r="BG27" s="493"/>
      <c r="BH27" s="493"/>
      <c r="BI27" s="493"/>
      <c r="BJ27" s="493"/>
      <c r="BK27" s="493"/>
      <c r="BL27" s="493"/>
      <c r="BM27" s="494"/>
      <c r="BN27" s="478">
        <v>1051420</v>
      </c>
      <c r="BO27" s="479"/>
      <c r="BP27" s="479"/>
      <c r="BQ27" s="479"/>
      <c r="BR27" s="479"/>
      <c r="BS27" s="479"/>
      <c r="BT27" s="479"/>
      <c r="BU27" s="480"/>
      <c r="BV27" s="478">
        <v>1051251</v>
      </c>
      <c r="BW27" s="479"/>
      <c r="BX27" s="479"/>
      <c r="BY27" s="479"/>
      <c r="BZ27" s="479"/>
      <c r="CA27" s="479"/>
      <c r="CB27" s="479"/>
      <c r="CC27" s="480"/>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2">
      <c r="A28" s="2"/>
      <c r="B28" s="482"/>
      <c r="C28" s="392"/>
      <c r="D28" s="393"/>
      <c r="E28" s="407" t="s">
        <v>273</v>
      </c>
      <c r="F28" s="408"/>
      <c r="G28" s="408"/>
      <c r="H28" s="408"/>
      <c r="I28" s="408"/>
      <c r="J28" s="408"/>
      <c r="K28" s="409"/>
      <c r="L28" s="397">
        <v>1</v>
      </c>
      <c r="M28" s="398"/>
      <c r="N28" s="398"/>
      <c r="O28" s="398"/>
      <c r="P28" s="399"/>
      <c r="Q28" s="397">
        <v>3770</v>
      </c>
      <c r="R28" s="398"/>
      <c r="S28" s="398"/>
      <c r="T28" s="398"/>
      <c r="U28" s="398"/>
      <c r="V28" s="399"/>
      <c r="W28" s="391"/>
      <c r="X28" s="392"/>
      <c r="Y28" s="393"/>
      <c r="Z28" s="407" t="s">
        <v>39</v>
      </c>
      <c r="AA28" s="408"/>
      <c r="AB28" s="408"/>
      <c r="AC28" s="408"/>
      <c r="AD28" s="408"/>
      <c r="AE28" s="408"/>
      <c r="AF28" s="408"/>
      <c r="AG28" s="409"/>
      <c r="AH28" s="397" t="s">
        <v>208</v>
      </c>
      <c r="AI28" s="398"/>
      <c r="AJ28" s="398"/>
      <c r="AK28" s="398"/>
      <c r="AL28" s="399"/>
      <c r="AM28" s="397" t="s">
        <v>208</v>
      </c>
      <c r="AN28" s="398"/>
      <c r="AO28" s="398"/>
      <c r="AP28" s="398"/>
      <c r="AQ28" s="398"/>
      <c r="AR28" s="399"/>
      <c r="AS28" s="397" t="s">
        <v>208</v>
      </c>
      <c r="AT28" s="398"/>
      <c r="AU28" s="398"/>
      <c r="AV28" s="398"/>
      <c r="AW28" s="398"/>
      <c r="AX28" s="400"/>
      <c r="AY28" s="355" t="s">
        <v>274</v>
      </c>
      <c r="AZ28" s="356"/>
      <c r="BA28" s="356"/>
      <c r="BB28" s="357"/>
      <c r="BC28" s="489" t="s">
        <v>104</v>
      </c>
      <c r="BD28" s="490"/>
      <c r="BE28" s="490"/>
      <c r="BF28" s="490"/>
      <c r="BG28" s="490"/>
      <c r="BH28" s="490"/>
      <c r="BI28" s="490"/>
      <c r="BJ28" s="490"/>
      <c r="BK28" s="490"/>
      <c r="BL28" s="490"/>
      <c r="BM28" s="491"/>
      <c r="BN28" s="486">
        <v>1807193</v>
      </c>
      <c r="BO28" s="487"/>
      <c r="BP28" s="487"/>
      <c r="BQ28" s="487"/>
      <c r="BR28" s="487"/>
      <c r="BS28" s="487"/>
      <c r="BT28" s="487"/>
      <c r="BU28" s="488"/>
      <c r="BV28" s="486">
        <v>1641834</v>
      </c>
      <c r="BW28" s="487"/>
      <c r="BX28" s="487"/>
      <c r="BY28" s="487"/>
      <c r="BZ28" s="487"/>
      <c r="CA28" s="487"/>
      <c r="CB28" s="487"/>
      <c r="CC28" s="488"/>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2">
      <c r="A29" s="2"/>
      <c r="B29" s="482"/>
      <c r="C29" s="392"/>
      <c r="D29" s="393"/>
      <c r="E29" s="407" t="s">
        <v>277</v>
      </c>
      <c r="F29" s="408"/>
      <c r="G29" s="408"/>
      <c r="H29" s="408"/>
      <c r="I29" s="408"/>
      <c r="J29" s="408"/>
      <c r="K29" s="409"/>
      <c r="L29" s="397">
        <v>16</v>
      </c>
      <c r="M29" s="398"/>
      <c r="N29" s="398"/>
      <c r="O29" s="398"/>
      <c r="P29" s="399"/>
      <c r="Q29" s="397">
        <v>3570</v>
      </c>
      <c r="R29" s="398"/>
      <c r="S29" s="398"/>
      <c r="T29" s="398"/>
      <c r="U29" s="398"/>
      <c r="V29" s="399"/>
      <c r="W29" s="394"/>
      <c r="X29" s="395"/>
      <c r="Y29" s="396"/>
      <c r="Z29" s="407" t="s">
        <v>279</v>
      </c>
      <c r="AA29" s="408"/>
      <c r="AB29" s="408"/>
      <c r="AC29" s="408"/>
      <c r="AD29" s="408"/>
      <c r="AE29" s="408"/>
      <c r="AF29" s="408"/>
      <c r="AG29" s="409"/>
      <c r="AH29" s="397">
        <v>327</v>
      </c>
      <c r="AI29" s="398"/>
      <c r="AJ29" s="398"/>
      <c r="AK29" s="398"/>
      <c r="AL29" s="399"/>
      <c r="AM29" s="397">
        <v>1041495</v>
      </c>
      <c r="AN29" s="398"/>
      <c r="AO29" s="398"/>
      <c r="AP29" s="398"/>
      <c r="AQ29" s="398"/>
      <c r="AR29" s="399"/>
      <c r="AS29" s="397">
        <v>3185</v>
      </c>
      <c r="AT29" s="398"/>
      <c r="AU29" s="398"/>
      <c r="AV29" s="398"/>
      <c r="AW29" s="398"/>
      <c r="AX29" s="400"/>
      <c r="AY29" s="358"/>
      <c r="AZ29" s="359"/>
      <c r="BA29" s="359"/>
      <c r="BB29" s="360"/>
      <c r="BC29" s="401" t="s">
        <v>280</v>
      </c>
      <c r="BD29" s="402"/>
      <c r="BE29" s="402"/>
      <c r="BF29" s="402"/>
      <c r="BG29" s="402"/>
      <c r="BH29" s="402"/>
      <c r="BI29" s="402"/>
      <c r="BJ29" s="402"/>
      <c r="BK29" s="402"/>
      <c r="BL29" s="402"/>
      <c r="BM29" s="403"/>
      <c r="BN29" s="404">
        <v>429011</v>
      </c>
      <c r="BO29" s="405"/>
      <c r="BP29" s="405"/>
      <c r="BQ29" s="405"/>
      <c r="BR29" s="405"/>
      <c r="BS29" s="405"/>
      <c r="BT29" s="405"/>
      <c r="BU29" s="406"/>
      <c r="BV29" s="404">
        <v>428897</v>
      </c>
      <c r="BW29" s="405"/>
      <c r="BX29" s="405"/>
      <c r="BY29" s="405"/>
      <c r="BZ29" s="405"/>
      <c r="CA29" s="405"/>
      <c r="CB29" s="405"/>
      <c r="CC29" s="406"/>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2">
      <c r="A30" s="2"/>
      <c r="B30" s="483"/>
      <c r="C30" s="484"/>
      <c r="D30" s="485"/>
      <c r="E30" s="463"/>
      <c r="F30" s="464"/>
      <c r="G30" s="464"/>
      <c r="H30" s="464"/>
      <c r="I30" s="464"/>
      <c r="J30" s="464"/>
      <c r="K30" s="465"/>
      <c r="L30" s="466"/>
      <c r="M30" s="467"/>
      <c r="N30" s="467"/>
      <c r="O30" s="467"/>
      <c r="P30" s="468"/>
      <c r="Q30" s="466"/>
      <c r="R30" s="467"/>
      <c r="S30" s="467"/>
      <c r="T30" s="467"/>
      <c r="U30" s="467"/>
      <c r="V30" s="468"/>
      <c r="W30" s="469" t="s">
        <v>282</v>
      </c>
      <c r="X30" s="470"/>
      <c r="Y30" s="470"/>
      <c r="Z30" s="470"/>
      <c r="AA30" s="470"/>
      <c r="AB30" s="470"/>
      <c r="AC30" s="470"/>
      <c r="AD30" s="470"/>
      <c r="AE30" s="470"/>
      <c r="AF30" s="470"/>
      <c r="AG30" s="471"/>
      <c r="AH30" s="472">
        <v>97.1</v>
      </c>
      <c r="AI30" s="473"/>
      <c r="AJ30" s="473"/>
      <c r="AK30" s="473"/>
      <c r="AL30" s="473"/>
      <c r="AM30" s="473"/>
      <c r="AN30" s="473"/>
      <c r="AO30" s="473"/>
      <c r="AP30" s="473"/>
      <c r="AQ30" s="473"/>
      <c r="AR30" s="473"/>
      <c r="AS30" s="473"/>
      <c r="AT30" s="473"/>
      <c r="AU30" s="473"/>
      <c r="AV30" s="473"/>
      <c r="AW30" s="473"/>
      <c r="AX30" s="474"/>
      <c r="AY30" s="361"/>
      <c r="AZ30" s="362"/>
      <c r="BA30" s="362"/>
      <c r="BB30" s="363"/>
      <c r="BC30" s="475" t="s">
        <v>64</v>
      </c>
      <c r="BD30" s="476"/>
      <c r="BE30" s="476"/>
      <c r="BF30" s="476"/>
      <c r="BG30" s="476"/>
      <c r="BH30" s="476"/>
      <c r="BI30" s="476"/>
      <c r="BJ30" s="476"/>
      <c r="BK30" s="476"/>
      <c r="BL30" s="476"/>
      <c r="BM30" s="477"/>
      <c r="BN30" s="478">
        <v>1998340</v>
      </c>
      <c r="BO30" s="479"/>
      <c r="BP30" s="479"/>
      <c r="BQ30" s="479"/>
      <c r="BR30" s="479"/>
      <c r="BS30" s="479"/>
      <c r="BT30" s="479"/>
      <c r="BU30" s="480"/>
      <c r="BV30" s="478">
        <v>2139001</v>
      </c>
      <c r="BW30" s="479"/>
      <c r="BX30" s="479"/>
      <c r="BY30" s="479"/>
      <c r="BZ30" s="479"/>
      <c r="CA30" s="479"/>
      <c r="CB30" s="479"/>
      <c r="CC30" s="48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193</v>
      </c>
      <c r="D32" s="9"/>
      <c r="E32" s="9"/>
      <c r="F32" s="8"/>
      <c r="G32" s="8"/>
      <c r="H32" s="8"/>
      <c r="I32" s="8"/>
      <c r="J32" s="8"/>
      <c r="K32" s="8"/>
      <c r="L32" s="8"/>
      <c r="M32" s="8"/>
      <c r="N32" s="8"/>
      <c r="O32" s="8"/>
      <c r="P32" s="8"/>
      <c r="Q32" s="8"/>
      <c r="R32" s="8"/>
      <c r="S32" s="8"/>
      <c r="T32" s="8"/>
      <c r="U32" s="8" t="s">
        <v>95</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45" t="s">
        <v>122</v>
      </c>
      <c r="D33" s="445"/>
      <c r="E33" s="427" t="s">
        <v>289</v>
      </c>
      <c r="F33" s="427"/>
      <c r="G33" s="427"/>
      <c r="H33" s="427"/>
      <c r="I33" s="427"/>
      <c r="J33" s="427"/>
      <c r="K33" s="427"/>
      <c r="L33" s="427"/>
      <c r="M33" s="427"/>
      <c r="N33" s="427"/>
      <c r="O33" s="427"/>
      <c r="P33" s="427"/>
      <c r="Q33" s="427"/>
      <c r="R33" s="427"/>
      <c r="S33" s="427"/>
      <c r="T33" s="14"/>
      <c r="U33" s="445" t="s">
        <v>122</v>
      </c>
      <c r="V33" s="445"/>
      <c r="W33" s="427" t="s">
        <v>289</v>
      </c>
      <c r="X33" s="427"/>
      <c r="Y33" s="427"/>
      <c r="Z33" s="427"/>
      <c r="AA33" s="427"/>
      <c r="AB33" s="427"/>
      <c r="AC33" s="427"/>
      <c r="AD33" s="427"/>
      <c r="AE33" s="427"/>
      <c r="AF33" s="427"/>
      <c r="AG33" s="427"/>
      <c r="AH33" s="427"/>
      <c r="AI33" s="427"/>
      <c r="AJ33" s="427"/>
      <c r="AK33" s="427"/>
      <c r="AL33" s="14"/>
      <c r="AM33" s="445" t="s">
        <v>122</v>
      </c>
      <c r="AN33" s="445"/>
      <c r="AO33" s="427" t="s">
        <v>289</v>
      </c>
      <c r="AP33" s="427"/>
      <c r="AQ33" s="427"/>
      <c r="AR33" s="427"/>
      <c r="AS33" s="427"/>
      <c r="AT33" s="427"/>
      <c r="AU33" s="427"/>
      <c r="AV33" s="427"/>
      <c r="AW33" s="427"/>
      <c r="AX33" s="427"/>
      <c r="AY33" s="427"/>
      <c r="AZ33" s="427"/>
      <c r="BA33" s="427"/>
      <c r="BB33" s="427"/>
      <c r="BC33" s="427"/>
      <c r="BD33" s="10"/>
      <c r="BE33" s="427" t="s">
        <v>291</v>
      </c>
      <c r="BF33" s="427"/>
      <c r="BG33" s="427" t="s">
        <v>172</v>
      </c>
      <c r="BH33" s="427"/>
      <c r="BI33" s="427"/>
      <c r="BJ33" s="427"/>
      <c r="BK33" s="427"/>
      <c r="BL33" s="427"/>
      <c r="BM33" s="427"/>
      <c r="BN33" s="427"/>
      <c r="BO33" s="427"/>
      <c r="BP33" s="427"/>
      <c r="BQ33" s="427"/>
      <c r="BR33" s="427"/>
      <c r="BS33" s="427"/>
      <c r="BT33" s="427"/>
      <c r="BU33" s="427"/>
      <c r="BV33" s="10"/>
      <c r="BW33" s="445" t="s">
        <v>291</v>
      </c>
      <c r="BX33" s="445"/>
      <c r="BY33" s="427" t="s">
        <v>113</v>
      </c>
      <c r="BZ33" s="427"/>
      <c r="CA33" s="427"/>
      <c r="CB33" s="427"/>
      <c r="CC33" s="427"/>
      <c r="CD33" s="427"/>
      <c r="CE33" s="427"/>
      <c r="CF33" s="427"/>
      <c r="CG33" s="427"/>
      <c r="CH33" s="427"/>
      <c r="CI33" s="427"/>
      <c r="CJ33" s="427"/>
      <c r="CK33" s="427"/>
      <c r="CL33" s="427"/>
      <c r="CM33" s="427"/>
      <c r="CN33" s="14"/>
      <c r="CO33" s="445" t="s">
        <v>122</v>
      </c>
      <c r="CP33" s="445"/>
      <c r="CQ33" s="427" t="s">
        <v>294</v>
      </c>
      <c r="CR33" s="427"/>
      <c r="CS33" s="427"/>
      <c r="CT33" s="427"/>
      <c r="CU33" s="427"/>
      <c r="CV33" s="427"/>
      <c r="CW33" s="427"/>
      <c r="CX33" s="427"/>
      <c r="CY33" s="427"/>
      <c r="CZ33" s="427"/>
      <c r="DA33" s="427"/>
      <c r="DB33" s="427"/>
      <c r="DC33" s="427"/>
      <c r="DD33" s="427"/>
      <c r="DE33" s="427"/>
      <c r="DF33" s="14"/>
      <c r="DG33" s="462" t="s">
        <v>80</v>
      </c>
      <c r="DH33" s="462"/>
      <c r="DI33" s="21"/>
    </row>
    <row r="34" spans="1:113" ht="32.25" customHeight="1" x14ac:dyDescent="0.2">
      <c r="A34" s="2"/>
      <c r="B34" s="5"/>
      <c r="C34" s="411">
        <f>IF(E34="","",1)</f>
        <v>1</v>
      </c>
      <c r="D34" s="411"/>
      <c r="E34" s="410" t="str">
        <f>IF('各会計、関係団体の財政状況及び健全化判断比率'!B7="","",'各会計、関係団体の財政状況及び健全化判断比率'!B7)</f>
        <v>一般会計</v>
      </c>
      <c r="F34" s="410"/>
      <c r="G34" s="410"/>
      <c r="H34" s="410"/>
      <c r="I34" s="410"/>
      <c r="J34" s="410"/>
      <c r="K34" s="410"/>
      <c r="L34" s="410"/>
      <c r="M34" s="410"/>
      <c r="N34" s="410"/>
      <c r="O34" s="410"/>
      <c r="P34" s="410"/>
      <c r="Q34" s="410"/>
      <c r="R34" s="410"/>
      <c r="S34" s="410"/>
      <c r="T34" s="9"/>
      <c r="U34" s="411">
        <f>IF(W34="","",MAX(C34:D43)+1)</f>
        <v>2</v>
      </c>
      <c r="V34" s="411"/>
      <c r="W34" s="410" t="str">
        <f>IF('各会計、関係団体の財政状況及び健全化判断比率'!B28="","",'各会計、関係団体の財政状況及び健全化判断比率'!B28)</f>
        <v>国民健康保険事業特別会計</v>
      </c>
      <c r="X34" s="410"/>
      <c r="Y34" s="410"/>
      <c r="Z34" s="410"/>
      <c r="AA34" s="410"/>
      <c r="AB34" s="410"/>
      <c r="AC34" s="410"/>
      <c r="AD34" s="410"/>
      <c r="AE34" s="410"/>
      <c r="AF34" s="410"/>
      <c r="AG34" s="410"/>
      <c r="AH34" s="410"/>
      <c r="AI34" s="410"/>
      <c r="AJ34" s="410"/>
      <c r="AK34" s="410"/>
      <c r="AL34" s="9"/>
      <c r="AM34" s="411">
        <f>IF(AO34="","",MAX(C34:D43,U34:V43)+1)</f>
        <v>7</v>
      </c>
      <c r="AN34" s="411"/>
      <c r="AO34" s="410" t="str">
        <f>IF('各会計、関係団体の財政状況及び健全化判断比率'!B33="","",'各会計、関係団体の財政状況及び健全化判断比率'!B33)</f>
        <v>水道事業会計</v>
      </c>
      <c r="AP34" s="410"/>
      <c r="AQ34" s="410"/>
      <c r="AR34" s="410"/>
      <c r="AS34" s="410"/>
      <c r="AT34" s="410"/>
      <c r="AU34" s="410"/>
      <c r="AV34" s="410"/>
      <c r="AW34" s="410"/>
      <c r="AX34" s="410"/>
      <c r="AY34" s="410"/>
      <c r="AZ34" s="410"/>
      <c r="BA34" s="410"/>
      <c r="BB34" s="410"/>
      <c r="BC34" s="410"/>
      <c r="BD34" s="9"/>
      <c r="BE34" s="411">
        <f>IF(BG34="","",MAX(C34:D43,U34:V43,AM34:AN43)+1)</f>
        <v>10</v>
      </c>
      <c r="BF34" s="411"/>
      <c r="BG34" s="410" t="str">
        <f>IF('各会計、関係団体の財政状況及び健全化判断比率'!B36="","",'各会計、関係団体の財政状況及び健全化判断比率'!B36)</f>
        <v>農業集落排水事業特別会計</v>
      </c>
      <c r="BH34" s="410"/>
      <c r="BI34" s="410"/>
      <c r="BJ34" s="410"/>
      <c r="BK34" s="410"/>
      <c r="BL34" s="410"/>
      <c r="BM34" s="410"/>
      <c r="BN34" s="410"/>
      <c r="BO34" s="410"/>
      <c r="BP34" s="410"/>
      <c r="BQ34" s="410"/>
      <c r="BR34" s="410"/>
      <c r="BS34" s="410"/>
      <c r="BT34" s="410"/>
      <c r="BU34" s="410"/>
      <c r="BV34" s="9"/>
      <c r="BW34" s="411">
        <f>IF(BY34="","",MAX(C34:D43,U34:V43,AM34:AN43,BE34:BF43)+1)</f>
        <v>11</v>
      </c>
      <c r="BX34" s="411"/>
      <c r="BY34" s="410" t="str">
        <f>IF('各会計、関係団体の財政状況及び健全化判断比率'!B68="","",'各会計、関係団体の財政状況及び健全化判断比率'!B68)</f>
        <v>大野・勝山地区広域行政事務組合</v>
      </c>
      <c r="BZ34" s="410"/>
      <c r="CA34" s="410"/>
      <c r="CB34" s="410"/>
      <c r="CC34" s="410"/>
      <c r="CD34" s="410"/>
      <c r="CE34" s="410"/>
      <c r="CF34" s="410"/>
      <c r="CG34" s="410"/>
      <c r="CH34" s="410"/>
      <c r="CI34" s="410"/>
      <c r="CJ34" s="410"/>
      <c r="CK34" s="410"/>
      <c r="CL34" s="410"/>
      <c r="CM34" s="410"/>
      <c r="CN34" s="9"/>
      <c r="CO34" s="411">
        <f>IF(CQ34="","",MAX(C34:D43,U34:V43,AM34:AN43,BE34:BF43,BW34:BX43)+1)</f>
        <v>17</v>
      </c>
      <c r="CP34" s="411"/>
      <c r="CQ34" s="410" t="str">
        <f>IF('各会計、関係団体の財政状況及び健全化判断比率'!BS7="","",'各会計、関係団体の財政状況及び健全化判断比率'!BS7)</f>
        <v>大野市公共施設管理公社</v>
      </c>
      <c r="CR34" s="410"/>
      <c r="CS34" s="410"/>
      <c r="CT34" s="410"/>
      <c r="CU34" s="410"/>
      <c r="CV34" s="410"/>
      <c r="CW34" s="410"/>
      <c r="CX34" s="410"/>
      <c r="CY34" s="410"/>
      <c r="CZ34" s="410"/>
      <c r="DA34" s="410"/>
      <c r="DB34" s="410"/>
      <c r="DC34" s="410"/>
      <c r="DD34" s="410"/>
      <c r="DE34" s="410"/>
      <c r="DF34" s="8"/>
      <c r="DG34" s="412" t="str">
        <f>IF('各会計、関係団体の財政状況及び健全化判断比率'!BR7="","",'各会計、関係団体の財政状況及び健全化判断比率'!BR7)</f>
        <v/>
      </c>
      <c r="DH34" s="412"/>
      <c r="DI34" s="21"/>
    </row>
    <row r="35" spans="1:113" ht="32.25" customHeight="1" x14ac:dyDescent="0.2">
      <c r="A35" s="2"/>
      <c r="B35" s="5"/>
      <c r="C35" s="411" t="str">
        <f t="shared" ref="C35:C43" si="0">IF(E35="","",C34+1)</f>
        <v/>
      </c>
      <c r="D35" s="411"/>
      <c r="E35" s="410" t="str">
        <f>IF('各会計、関係団体の財政状況及び健全化判断比率'!B8="","",'各会計、関係団体の財政状況及び健全化判断比率'!B8)</f>
        <v/>
      </c>
      <c r="F35" s="410"/>
      <c r="G35" s="410"/>
      <c r="H35" s="410"/>
      <c r="I35" s="410"/>
      <c r="J35" s="410"/>
      <c r="K35" s="410"/>
      <c r="L35" s="410"/>
      <c r="M35" s="410"/>
      <c r="N35" s="410"/>
      <c r="O35" s="410"/>
      <c r="P35" s="410"/>
      <c r="Q35" s="410"/>
      <c r="R35" s="410"/>
      <c r="S35" s="410"/>
      <c r="T35" s="9"/>
      <c r="U35" s="411">
        <f t="shared" ref="U35:U43" si="1">IF(W35="","",U34+1)</f>
        <v>3</v>
      </c>
      <c r="V35" s="411"/>
      <c r="W35" s="410" t="str">
        <f>IF('各会計、関係団体の財政状況及び健全化判断比率'!B29="","",'各会計、関係団体の財政状況及び健全化判断比率'!B29)</f>
        <v>和泉診療所事業特別会計</v>
      </c>
      <c r="X35" s="410"/>
      <c r="Y35" s="410"/>
      <c r="Z35" s="410"/>
      <c r="AA35" s="410"/>
      <c r="AB35" s="410"/>
      <c r="AC35" s="410"/>
      <c r="AD35" s="410"/>
      <c r="AE35" s="410"/>
      <c r="AF35" s="410"/>
      <c r="AG35" s="410"/>
      <c r="AH35" s="410"/>
      <c r="AI35" s="410"/>
      <c r="AJ35" s="410"/>
      <c r="AK35" s="410"/>
      <c r="AL35" s="9"/>
      <c r="AM35" s="411">
        <f t="shared" ref="AM35:AM43" si="2">IF(AO35="","",AM34+1)</f>
        <v>8</v>
      </c>
      <c r="AN35" s="411"/>
      <c r="AO35" s="410" t="str">
        <f>IF('各会計、関係団体の財政状況及び健全化判断比率'!B34="","",'各会計、関係団体の財政状況及び健全化判断比率'!B34)</f>
        <v>簡易水道事業会計</v>
      </c>
      <c r="AP35" s="410"/>
      <c r="AQ35" s="410"/>
      <c r="AR35" s="410"/>
      <c r="AS35" s="410"/>
      <c r="AT35" s="410"/>
      <c r="AU35" s="410"/>
      <c r="AV35" s="410"/>
      <c r="AW35" s="410"/>
      <c r="AX35" s="410"/>
      <c r="AY35" s="410"/>
      <c r="AZ35" s="410"/>
      <c r="BA35" s="410"/>
      <c r="BB35" s="410"/>
      <c r="BC35" s="410"/>
      <c r="BD35" s="9"/>
      <c r="BE35" s="411" t="str">
        <f t="shared" ref="BE35:BE43" si="3">IF(BG35="","",BE34+1)</f>
        <v/>
      </c>
      <c r="BF35" s="411"/>
      <c r="BG35" s="410"/>
      <c r="BH35" s="410"/>
      <c r="BI35" s="410"/>
      <c r="BJ35" s="410"/>
      <c r="BK35" s="410"/>
      <c r="BL35" s="410"/>
      <c r="BM35" s="410"/>
      <c r="BN35" s="410"/>
      <c r="BO35" s="410"/>
      <c r="BP35" s="410"/>
      <c r="BQ35" s="410"/>
      <c r="BR35" s="410"/>
      <c r="BS35" s="410"/>
      <c r="BT35" s="410"/>
      <c r="BU35" s="410"/>
      <c r="BV35" s="9"/>
      <c r="BW35" s="411">
        <f t="shared" ref="BW35:BW43" si="4">IF(BY35="","",BW34+1)</f>
        <v>12</v>
      </c>
      <c r="BX35" s="411"/>
      <c r="BY35" s="410" t="str">
        <f>IF('各会計、関係団体の財政状況及び健全化判断比率'!B69="","",'各会計、関係団体の財政状況及び健全化判断比率'!B69)</f>
        <v>福井県後期高齢者医療広域連合</v>
      </c>
      <c r="BZ35" s="410"/>
      <c r="CA35" s="410"/>
      <c r="CB35" s="410"/>
      <c r="CC35" s="410"/>
      <c r="CD35" s="410"/>
      <c r="CE35" s="410"/>
      <c r="CF35" s="410"/>
      <c r="CG35" s="410"/>
      <c r="CH35" s="410"/>
      <c r="CI35" s="410"/>
      <c r="CJ35" s="410"/>
      <c r="CK35" s="410"/>
      <c r="CL35" s="410"/>
      <c r="CM35" s="410"/>
      <c r="CN35" s="9"/>
      <c r="CO35" s="411">
        <f t="shared" ref="CO35:CO43" si="5">IF(CQ35="","",CO34+1)</f>
        <v>18</v>
      </c>
      <c r="CP35" s="411"/>
      <c r="CQ35" s="410" t="str">
        <f>IF('各会計、関係団体の財政状況及び健全化判断比率'!BS8="","",'各会計、関係団体の財政状況及び健全化判断比率'!BS8)</f>
        <v>大野市土地開発公社</v>
      </c>
      <c r="CR35" s="410"/>
      <c r="CS35" s="410"/>
      <c r="CT35" s="410"/>
      <c r="CU35" s="410"/>
      <c r="CV35" s="410"/>
      <c r="CW35" s="410"/>
      <c r="CX35" s="410"/>
      <c r="CY35" s="410"/>
      <c r="CZ35" s="410"/>
      <c r="DA35" s="410"/>
      <c r="DB35" s="410"/>
      <c r="DC35" s="410"/>
      <c r="DD35" s="410"/>
      <c r="DE35" s="410"/>
      <c r="DF35" s="8"/>
      <c r="DG35" s="412" t="str">
        <f>IF('各会計、関係団体の財政状況及び健全化判断比率'!BR8="","",'各会計、関係団体の財政状況及び健全化判断比率'!BR8)</f>
        <v/>
      </c>
      <c r="DH35" s="412"/>
      <c r="DI35" s="21"/>
    </row>
    <row r="36" spans="1:113" ht="32.25" customHeight="1" x14ac:dyDescent="0.2">
      <c r="A36" s="2"/>
      <c r="B36" s="5"/>
      <c r="C36" s="411" t="str">
        <f t="shared" si="0"/>
        <v/>
      </c>
      <c r="D36" s="411"/>
      <c r="E36" s="410" t="str">
        <f>IF('各会計、関係団体の財政状況及び健全化判断比率'!B9="","",'各会計、関係団体の財政状況及び健全化判断比率'!B9)</f>
        <v/>
      </c>
      <c r="F36" s="410"/>
      <c r="G36" s="410"/>
      <c r="H36" s="410"/>
      <c r="I36" s="410"/>
      <c r="J36" s="410"/>
      <c r="K36" s="410"/>
      <c r="L36" s="410"/>
      <c r="M36" s="410"/>
      <c r="N36" s="410"/>
      <c r="O36" s="410"/>
      <c r="P36" s="410"/>
      <c r="Q36" s="410"/>
      <c r="R36" s="410"/>
      <c r="S36" s="410"/>
      <c r="T36" s="9"/>
      <c r="U36" s="411">
        <f t="shared" si="1"/>
        <v>4</v>
      </c>
      <c r="V36" s="411"/>
      <c r="W36" s="410" t="str">
        <f>IF('各会計、関係団体の財政状況及び健全化判断比率'!B30="","",'各会計、関係団体の財政状況及び健全化判断比率'!B30)</f>
        <v>後期高齢者医療特別会計</v>
      </c>
      <c r="X36" s="410"/>
      <c r="Y36" s="410"/>
      <c r="Z36" s="410"/>
      <c r="AA36" s="410"/>
      <c r="AB36" s="410"/>
      <c r="AC36" s="410"/>
      <c r="AD36" s="410"/>
      <c r="AE36" s="410"/>
      <c r="AF36" s="410"/>
      <c r="AG36" s="410"/>
      <c r="AH36" s="410"/>
      <c r="AI36" s="410"/>
      <c r="AJ36" s="410"/>
      <c r="AK36" s="410"/>
      <c r="AL36" s="9"/>
      <c r="AM36" s="411">
        <f t="shared" si="2"/>
        <v>9</v>
      </c>
      <c r="AN36" s="411"/>
      <c r="AO36" s="410" t="str">
        <f>IF('各会計、関係団体の財政状況及び健全化判断比率'!B35="","",'各会計、関係団体の財政状況及び健全化判断比率'!B35)</f>
        <v>下水道事業会計</v>
      </c>
      <c r="AP36" s="410"/>
      <c r="AQ36" s="410"/>
      <c r="AR36" s="410"/>
      <c r="AS36" s="410"/>
      <c r="AT36" s="410"/>
      <c r="AU36" s="410"/>
      <c r="AV36" s="410"/>
      <c r="AW36" s="410"/>
      <c r="AX36" s="410"/>
      <c r="AY36" s="410"/>
      <c r="AZ36" s="410"/>
      <c r="BA36" s="410"/>
      <c r="BB36" s="410"/>
      <c r="BC36" s="410"/>
      <c r="BD36" s="9"/>
      <c r="BE36" s="411" t="str">
        <f t="shared" si="3"/>
        <v/>
      </c>
      <c r="BF36" s="411"/>
      <c r="BG36" s="410"/>
      <c r="BH36" s="410"/>
      <c r="BI36" s="410"/>
      <c r="BJ36" s="410"/>
      <c r="BK36" s="410"/>
      <c r="BL36" s="410"/>
      <c r="BM36" s="410"/>
      <c r="BN36" s="410"/>
      <c r="BO36" s="410"/>
      <c r="BP36" s="410"/>
      <c r="BQ36" s="410"/>
      <c r="BR36" s="410"/>
      <c r="BS36" s="410"/>
      <c r="BT36" s="410"/>
      <c r="BU36" s="410"/>
      <c r="BV36" s="9"/>
      <c r="BW36" s="411">
        <f t="shared" si="4"/>
        <v>13</v>
      </c>
      <c r="BX36" s="411"/>
      <c r="BY36" s="410" t="str">
        <f>IF('各会計、関係団体の財政状況及び健全化判断比率'!B70="","",'各会計、関係団体の財政状況及び健全化判断比率'!B70)</f>
        <v>福井県後期高齢者医療広域連合（事業会計）</v>
      </c>
      <c r="BZ36" s="410"/>
      <c r="CA36" s="410"/>
      <c r="CB36" s="410"/>
      <c r="CC36" s="410"/>
      <c r="CD36" s="410"/>
      <c r="CE36" s="410"/>
      <c r="CF36" s="410"/>
      <c r="CG36" s="410"/>
      <c r="CH36" s="410"/>
      <c r="CI36" s="410"/>
      <c r="CJ36" s="410"/>
      <c r="CK36" s="410"/>
      <c r="CL36" s="410"/>
      <c r="CM36" s="410"/>
      <c r="CN36" s="9"/>
      <c r="CO36" s="411">
        <f t="shared" si="5"/>
        <v>19</v>
      </c>
      <c r="CP36" s="411"/>
      <c r="CQ36" s="410" t="str">
        <f>IF('各会計、関係団体の財政状況及び健全化判断比率'!BS9="","",'各会計、関係団体の財政状況及び健全化判断比率'!BS9)</f>
        <v>平成大野屋</v>
      </c>
      <c r="CR36" s="410"/>
      <c r="CS36" s="410"/>
      <c r="CT36" s="410"/>
      <c r="CU36" s="410"/>
      <c r="CV36" s="410"/>
      <c r="CW36" s="410"/>
      <c r="CX36" s="410"/>
      <c r="CY36" s="410"/>
      <c r="CZ36" s="410"/>
      <c r="DA36" s="410"/>
      <c r="DB36" s="410"/>
      <c r="DC36" s="410"/>
      <c r="DD36" s="410"/>
      <c r="DE36" s="410"/>
      <c r="DF36" s="8"/>
      <c r="DG36" s="412" t="str">
        <f>IF('各会計、関係団体の財政状況及び健全化判断比率'!BR9="","",'各会計、関係団体の財政状況及び健全化判断比率'!BR9)</f>
        <v/>
      </c>
      <c r="DH36" s="412"/>
      <c r="DI36" s="21"/>
    </row>
    <row r="37" spans="1:113" ht="32.25" customHeight="1" x14ac:dyDescent="0.2">
      <c r="A37" s="2"/>
      <c r="B37" s="5"/>
      <c r="C37" s="411" t="str">
        <f t="shared" si="0"/>
        <v/>
      </c>
      <c r="D37" s="411"/>
      <c r="E37" s="410" t="str">
        <f>IF('各会計、関係団体の財政状況及び健全化判断比率'!B10="","",'各会計、関係団体の財政状況及び健全化判断比率'!B10)</f>
        <v/>
      </c>
      <c r="F37" s="410"/>
      <c r="G37" s="410"/>
      <c r="H37" s="410"/>
      <c r="I37" s="410"/>
      <c r="J37" s="410"/>
      <c r="K37" s="410"/>
      <c r="L37" s="410"/>
      <c r="M37" s="410"/>
      <c r="N37" s="410"/>
      <c r="O37" s="410"/>
      <c r="P37" s="410"/>
      <c r="Q37" s="410"/>
      <c r="R37" s="410"/>
      <c r="S37" s="410"/>
      <c r="T37" s="9"/>
      <c r="U37" s="411">
        <f t="shared" si="1"/>
        <v>5</v>
      </c>
      <c r="V37" s="411"/>
      <c r="W37" s="410" t="str">
        <f>IF('各会計、関係団体の財政状況及び健全化判断比率'!B31="","",'各会計、関係団体の財政状況及び健全化判断比率'!B31)</f>
        <v>介護保険事業特別会計（保険事業勘定）</v>
      </c>
      <c r="X37" s="410"/>
      <c r="Y37" s="410"/>
      <c r="Z37" s="410"/>
      <c r="AA37" s="410"/>
      <c r="AB37" s="410"/>
      <c r="AC37" s="410"/>
      <c r="AD37" s="410"/>
      <c r="AE37" s="410"/>
      <c r="AF37" s="410"/>
      <c r="AG37" s="410"/>
      <c r="AH37" s="410"/>
      <c r="AI37" s="410"/>
      <c r="AJ37" s="410"/>
      <c r="AK37" s="410"/>
      <c r="AL37" s="9"/>
      <c r="AM37" s="411" t="str">
        <f t="shared" si="2"/>
        <v/>
      </c>
      <c r="AN37" s="411"/>
      <c r="AO37" s="410"/>
      <c r="AP37" s="410"/>
      <c r="AQ37" s="410"/>
      <c r="AR37" s="410"/>
      <c r="AS37" s="410"/>
      <c r="AT37" s="410"/>
      <c r="AU37" s="410"/>
      <c r="AV37" s="410"/>
      <c r="AW37" s="410"/>
      <c r="AX37" s="410"/>
      <c r="AY37" s="410"/>
      <c r="AZ37" s="410"/>
      <c r="BA37" s="410"/>
      <c r="BB37" s="410"/>
      <c r="BC37" s="410"/>
      <c r="BD37" s="9"/>
      <c r="BE37" s="411" t="str">
        <f t="shared" si="3"/>
        <v/>
      </c>
      <c r="BF37" s="411"/>
      <c r="BG37" s="410"/>
      <c r="BH37" s="410"/>
      <c r="BI37" s="410"/>
      <c r="BJ37" s="410"/>
      <c r="BK37" s="410"/>
      <c r="BL37" s="410"/>
      <c r="BM37" s="410"/>
      <c r="BN37" s="410"/>
      <c r="BO37" s="410"/>
      <c r="BP37" s="410"/>
      <c r="BQ37" s="410"/>
      <c r="BR37" s="410"/>
      <c r="BS37" s="410"/>
      <c r="BT37" s="410"/>
      <c r="BU37" s="410"/>
      <c r="BV37" s="9"/>
      <c r="BW37" s="411">
        <f t="shared" si="4"/>
        <v>14</v>
      </c>
      <c r="BX37" s="411"/>
      <c r="BY37" s="410" t="str">
        <f>IF('各会計、関係団体の財政状況及び健全化判断比率'!B71="","",'各会計、関係団体の財政状況及び健全化判断比率'!B71)</f>
        <v>福井県市町総合事務組合（普通会計）</v>
      </c>
      <c r="BZ37" s="410"/>
      <c r="CA37" s="410"/>
      <c r="CB37" s="410"/>
      <c r="CC37" s="410"/>
      <c r="CD37" s="410"/>
      <c r="CE37" s="410"/>
      <c r="CF37" s="410"/>
      <c r="CG37" s="410"/>
      <c r="CH37" s="410"/>
      <c r="CI37" s="410"/>
      <c r="CJ37" s="410"/>
      <c r="CK37" s="410"/>
      <c r="CL37" s="410"/>
      <c r="CM37" s="410"/>
      <c r="CN37" s="9"/>
      <c r="CO37" s="411">
        <f t="shared" si="5"/>
        <v>20</v>
      </c>
      <c r="CP37" s="411"/>
      <c r="CQ37" s="410" t="str">
        <f>IF('各会計、関係団体の財政状況及び健全化判断比率'!BS10="","",'各会計、関係団体の財政状況及び健全化判断比率'!BS10)</f>
        <v>昇竜</v>
      </c>
      <c r="CR37" s="410"/>
      <c r="CS37" s="410"/>
      <c r="CT37" s="410"/>
      <c r="CU37" s="410"/>
      <c r="CV37" s="410"/>
      <c r="CW37" s="410"/>
      <c r="CX37" s="410"/>
      <c r="CY37" s="410"/>
      <c r="CZ37" s="410"/>
      <c r="DA37" s="410"/>
      <c r="DB37" s="410"/>
      <c r="DC37" s="410"/>
      <c r="DD37" s="410"/>
      <c r="DE37" s="410"/>
      <c r="DF37" s="8"/>
      <c r="DG37" s="412" t="str">
        <f>IF('各会計、関係団体の財政状況及び健全化判断比率'!BR10="","",'各会計、関係団体の財政状況及び健全化判断比率'!BR10)</f>
        <v/>
      </c>
      <c r="DH37" s="412"/>
      <c r="DI37" s="21"/>
    </row>
    <row r="38" spans="1:113" ht="32.25" customHeight="1" x14ac:dyDescent="0.2">
      <c r="A38" s="2"/>
      <c r="B38" s="5"/>
      <c r="C38" s="411" t="str">
        <f t="shared" si="0"/>
        <v/>
      </c>
      <c r="D38" s="411"/>
      <c r="E38" s="410" t="str">
        <f>IF('各会計、関係団体の財政状況及び健全化判断比率'!B11="","",'各会計、関係団体の財政状況及び健全化判断比率'!B11)</f>
        <v/>
      </c>
      <c r="F38" s="410"/>
      <c r="G38" s="410"/>
      <c r="H38" s="410"/>
      <c r="I38" s="410"/>
      <c r="J38" s="410"/>
      <c r="K38" s="410"/>
      <c r="L38" s="410"/>
      <c r="M38" s="410"/>
      <c r="N38" s="410"/>
      <c r="O38" s="410"/>
      <c r="P38" s="410"/>
      <c r="Q38" s="410"/>
      <c r="R38" s="410"/>
      <c r="S38" s="410"/>
      <c r="T38" s="9"/>
      <c r="U38" s="411">
        <f t="shared" si="1"/>
        <v>6</v>
      </c>
      <c r="V38" s="411"/>
      <c r="W38" s="410" t="str">
        <f>IF('各会計、関係団体の財政状況及び健全化判断比率'!B32="","",'各会計、関係団体の財政状況及び健全化判断比率'!B32)</f>
        <v>介護保険事業特別会計（介護サービス事業勘定）</v>
      </c>
      <c r="X38" s="410"/>
      <c r="Y38" s="410"/>
      <c r="Z38" s="410"/>
      <c r="AA38" s="410"/>
      <c r="AB38" s="410"/>
      <c r="AC38" s="410"/>
      <c r="AD38" s="410"/>
      <c r="AE38" s="410"/>
      <c r="AF38" s="410"/>
      <c r="AG38" s="410"/>
      <c r="AH38" s="410"/>
      <c r="AI38" s="410"/>
      <c r="AJ38" s="410"/>
      <c r="AK38" s="410"/>
      <c r="AL38" s="9"/>
      <c r="AM38" s="411" t="str">
        <f t="shared" si="2"/>
        <v/>
      </c>
      <c r="AN38" s="411"/>
      <c r="AO38" s="410"/>
      <c r="AP38" s="410"/>
      <c r="AQ38" s="410"/>
      <c r="AR38" s="410"/>
      <c r="AS38" s="410"/>
      <c r="AT38" s="410"/>
      <c r="AU38" s="410"/>
      <c r="AV38" s="410"/>
      <c r="AW38" s="410"/>
      <c r="AX38" s="410"/>
      <c r="AY38" s="410"/>
      <c r="AZ38" s="410"/>
      <c r="BA38" s="410"/>
      <c r="BB38" s="410"/>
      <c r="BC38" s="410"/>
      <c r="BD38" s="9"/>
      <c r="BE38" s="411" t="str">
        <f t="shared" si="3"/>
        <v/>
      </c>
      <c r="BF38" s="411"/>
      <c r="BG38" s="410"/>
      <c r="BH38" s="410"/>
      <c r="BI38" s="410"/>
      <c r="BJ38" s="410"/>
      <c r="BK38" s="410"/>
      <c r="BL38" s="410"/>
      <c r="BM38" s="410"/>
      <c r="BN38" s="410"/>
      <c r="BO38" s="410"/>
      <c r="BP38" s="410"/>
      <c r="BQ38" s="410"/>
      <c r="BR38" s="410"/>
      <c r="BS38" s="410"/>
      <c r="BT38" s="410"/>
      <c r="BU38" s="410"/>
      <c r="BV38" s="9"/>
      <c r="BW38" s="411">
        <f t="shared" si="4"/>
        <v>15</v>
      </c>
      <c r="BX38" s="411"/>
      <c r="BY38" s="410" t="str">
        <f>IF('各会計、関係団体の財政状況及び健全化判断比率'!B72="","",'各会計、関係団体の財政状況及び健全化判断比率'!B72)</f>
        <v>福井県市町総合事務組合（事業会計）</v>
      </c>
      <c r="BZ38" s="410"/>
      <c r="CA38" s="410"/>
      <c r="CB38" s="410"/>
      <c r="CC38" s="410"/>
      <c r="CD38" s="410"/>
      <c r="CE38" s="410"/>
      <c r="CF38" s="410"/>
      <c r="CG38" s="410"/>
      <c r="CH38" s="410"/>
      <c r="CI38" s="410"/>
      <c r="CJ38" s="410"/>
      <c r="CK38" s="410"/>
      <c r="CL38" s="410"/>
      <c r="CM38" s="410"/>
      <c r="CN38" s="9"/>
      <c r="CO38" s="411">
        <f t="shared" si="5"/>
        <v>21</v>
      </c>
      <c r="CP38" s="411"/>
      <c r="CQ38" s="410" t="str">
        <f>IF('各会計、関係団体の財政状況及び健全化判断比率'!BS11="","",'各会計、関係団体の財政状況及び健全化判断比率'!BS11)</f>
        <v>越前おおの農林樂舎</v>
      </c>
      <c r="CR38" s="410"/>
      <c r="CS38" s="410"/>
      <c r="CT38" s="410"/>
      <c r="CU38" s="410"/>
      <c r="CV38" s="410"/>
      <c r="CW38" s="410"/>
      <c r="CX38" s="410"/>
      <c r="CY38" s="410"/>
      <c r="CZ38" s="410"/>
      <c r="DA38" s="410"/>
      <c r="DB38" s="410"/>
      <c r="DC38" s="410"/>
      <c r="DD38" s="410"/>
      <c r="DE38" s="410"/>
      <c r="DF38" s="8"/>
      <c r="DG38" s="412" t="str">
        <f>IF('各会計、関係団体の財政状況及び健全化判断比率'!BR11="","",'各会計、関係団体の財政状況及び健全化判断比率'!BR11)</f>
        <v/>
      </c>
      <c r="DH38" s="412"/>
      <c r="DI38" s="21"/>
    </row>
    <row r="39" spans="1:113" ht="32.25" customHeight="1" x14ac:dyDescent="0.2">
      <c r="A39" s="2"/>
      <c r="B39" s="5"/>
      <c r="C39" s="411" t="str">
        <f t="shared" si="0"/>
        <v/>
      </c>
      <c r="D39" s="411"/>
      <c r="E39" s="410" t="str">
        <f>IF('各会計、関係団体の財政状況及び健全化判断比率'!B12="","",'各会計、関係団体の財政状況及び健全化判断比率'!B12)</f>
        <v/>
      </c>
      <c r="F39" s="410"/>
      <c r="G39" s="410"/>
      <c r="H39" s="410"/>
      <c r="I39" s="410"/>
      <c r="J39" s="410"/>
      <c r="K39" s="410"/>
      <c r="L39" s="410"/>
      <c r="M39" s="410"/>
      <c r="N39" s="410"/>
      <c r="O39" s="410"/>
      <c r="P39" s="410"/>
      <c r="Q39" s="410"/>
      <c r="R39" s="410"/>
      <c r="S39" s="410"/>
      <c r="T39" s="9"/>
      <c r="U39" s="411" t="str">
        <f t="shared" si="1"/>
        <v/>
      </c>
      <c r="V39" s="411"/>
      <c r="W39" s="410"/>
      <c r="X39" s="410"/>
      <c r="Y39" s="410"/>
      <c r="Z39" s="410"/>
      <c r="AA39" s="410"/>
      <c r="AB39" s="410"/>
      <c r="AC39" s="410"/>
      <c r="AD39" s="410"/>
      <c r="AE39" s="410"/>
      <c r="AF39" s="410"/>
      <c r="AG39" s="410"/>
      <c r="AH39" s="410"/>
      <c r="AI39" s="410"/>
      <c r="AJ39" s="410"/>
      <c r="AK39" s="410"/>
      <c r="AL39" s="9"/>
      <c r="AM39" s="411" t="str">
        <f t="shared" si="2"/>
        <v/>
      </c>
      <c r="AN39" s="411"/>
      <c r="AO39" s="410"/>
      <c r="AP39" s="410"/>
      <c r="AQ39" s="410"/>
      <c r="AR39" s="410"/>
      <c r="AS39" s="410"/>
      <c r="AT39" s="410"/>
      <c r="AU39" s="410"/>
      <c r="AV39" s="410"/>
      <c r="AW39" s="410"/>
      <c r="AX39" s="410"/>
      <c r="AY39" s="410"/>
      <c r="AZ39" s="410"/>
      <c r="BA39" s="410"/>
      <c r="BB39" s="410"/>
      <c r="BC39" s="410"/>
      <c r="BD39" s="9"/>
      <c r="BE39" s="411" t="str">
        <f t="shared" si="3"/>
        <v/>
      </c>
      <c r="BF39" s="411"/>
      <c r="BG39" s="410"/>
      <c r="BH39" s="410"/>
      <c r="BI39" s="410"/>
      <c r="BJ39" s="410"/>
      <c r="BK39" s="410"/>
      <c r="BL39" s="410"/>
      <c r="BM39" s="410"/>
      <c r="BN39" s="410"/>
      <c r="BO39" s="410"/>
      <c r="BP39" s="410"/>
      <c r="BQ39" s="410"/>
      <c r="BR39" s="410"/>
      <c r="BS39" s="410"/>
      <c r="BT39" s="410"/>
      <c r="BU39" s="410"/>
      <c r="BV39" s="9"/>
      <c r="BW39" s="411">
        <f t="shared" si="4"/>
        <v>16</v>
      </c>
      <c r="BX39" s="411"/>
      <c r="BY39" s="410" t="str">
        <f>IF('各会計、関係団体の財政状況及び健全化判断比率'!B73="","",'各会計、関係団体の財政状況及び健全化判断比率'!B73)</f>
        <v>福井県自治会館組合</v>
      </c>
      <c r="BZ39" s="410"/>
      <c r="CA39" s="410"/>
      <c r="CB39" s="410"/>
      <c r="CC39" s="410"/>
      <c r="CD39" s="410"/>
      <c r="CE39" s="410"/>
      <c r="CF39" s="410"/>
      <c r="CG39" s="410"/>
      <c r="CH39" s="410"/>
      <c r="CI39" s="410"/>
      <c r="CJ39" s="410"/>
      <c r="CK39" s="410"/>
      <c r="CL39" s="410"/>
      <c r="CM39" s="410"/>
      <c r="CN39" s="9"/>
      <c r="CO39" s="411">
        <f t="shared" si="5"/>
        <v>22</v>
      </c>
      <c r="CP39" s="411"/>
      <c r="CQ39" s="410" t="str">
        <f>IF('各会計、関係団体の財政状況及び健全化判断比率'!BS12="","",'各会計、関係団体の財政状況及び健全化判断比率'!BS12)</f>
        <v>結のまち越前おおの</v>
      </c>
      <c r="CR39" s="410"/>
      <c r="CS39" s="410"/>
      <c r="CT39" s="410"/>
      <c r="CU39" s="410"/>
      <c r="CV39" s="410"/>
      <c r="CW39" s="410"/>
      <c r="CX39" s="410"/>
      <c r="CY39" s="410"/>
      <c r="CZ39" s="410"/>
      <c r="DA39" s="410"/>
      <c r="DB39" s="410"/>
      <c r="DC39" s="410"/>
      <c r="DD39" s="410"/>
      <c r="DE39" s="410"/>
      <c r="DF39" s="8"/>
      <c r="DG39" s="412" t="str">
        <f>IF('各会計、関係団体の財政状況及び健全化判断比率'!BR12="","",'各会計、関係団体の財政状況及び健全化判断比率'!BR12)</f>
        <v/>
      </c>
      <c r="DH39" s="412"/>
      <c r="DI39" s="21"/>
    </row>
    <row r="40" spans="1:113" ht="32.25" customHeight="1" x14ac:dyDescent="0.2">
      <c r="A40" s="2"/>
      <c r="B40" s="5"/>
      <c r="C40" s="411" t="str">
        <f t="shared" si="0"/>
        <v/>
      </c>
      <c r="D40" s="411"/>
      <c r="E40" s="410" t="str">
        <f>IF('各会計、関係団体の財政状況及び健全化判断比率'!B13="","",'各会計、関係団体の財政状況及び健全化判断比率'!B13)</f>
        <v/>
      </c>
      <c r="F40" s="410"/>
      <c r="G40" s="410"/>
      <c r="H40" s="410"/>
      <c r="I40" s="410"/>
      <c r="J40" s="410"/>
      <c r="K40" s="410"/>
      <c r="L40" s="410"/>
      <c r="M40" s="410"/>
      <c r="N40" s="410"/>
      <c r="O40" s="410"/>
      <c r="P40" s="410"/>
      <c r="Q40" s="410"/>
      <c r="R40" s="410"/>
      <c r="S40" s="410"/>
      <c r="T40" s="9"/>
      <c r="U40" s="411" t="str">
        <f t="shared" si="1"/>
        <v/>
      </c>
      <c r="V40" s="411"/>
      <c r="W40" s="410"/>
      <c r="X40" s="410"/>
      <c r="Y40" s="410"/>
      <c r="Z40" s="410"/>
      <c r="AA40" s="410"/>
      <c r="AB40" s="410"/>
      <c r="AC40" s="410"/>
      <c r="AD40" s="410"/>
      <c r="AE40" s="410"/>
      <c r="AF40" s="410"/>
      <c r="AG40" s="410"/>
      <c r="AH40" s="410"/>
      <c r="AI40" s="410"/>
      <c r="AJ40" s="410"/>
      <c r="AK40" s="410"/>
      <c r="AL40" s="9"/>
      <c r="AM40" s="411" t="str">
        <f t="shared" si="2"/>
        <v/>
      </c>
      <c r="AN40" s="411"/>
      <c r="AO40" s="410"/>
      <c r="AP40" s="410"/>
      <c r="AQ40" s="410"/>
      <c r="AR40" s="410"/>
      <c r="AS40" s="410"/>
      <c r="AT40" s="410"/>
      <c r="AU40" s="410"/>
      <c r="AV40" s="410"/>
      <c r="AW40" s="410"/>
      <c r="AX40" s="410"/>
      <c r="AY40" s="410"/>
      <c r="AZ40" s="410"/>
      <c r="BA40" s="410"/>
      <c r="BB40" s="410"/>
      <c r="BC40" s="410"/>
      <c r="BD40" s="9"/>
      <c r="BE40" s="411" t="str">
        <f t="shared" si="3"/>
        <v/>
      </c>
      <c r="BF40" s="411"/>
      <c r="BG40" s="410"/>
      <c r="BH40" s="410"/>
      <c r="BI40" s="410"/>
      <c r="BJ40" s="410"/>
      <c r="BK40" s="410"/>
      <c r="BL40" s="410"/>
      <c r="BM40" s="410"/>
      <c r="BN40" s="410"/>
      <c r="BO40" s="410"/>
      <c r="BP40" s="410"/>
      <c r="BQ40" s="410"/>
      <c r="BR40" s="410"/>
      <c r="BS40" s="410"/>
      <c r="BT40" s="410"/>
      <c r="BU40" s="410"/>
      <c r="BV40" s="9"/>
      <c r="BW40" s="411" t="str">
        <f t="shared" si="4"/>
        <v/>
      </c>
      <c r="BX40" s="411"/>
      <c r="BY40" s="410" t="str">
        <f>IF('各会計、関係団体の財政状況及び健全化判断比率'!B74="","",'各会計、関係団体の財政状況及び健全化判断比率'!B74)</f>
        <v/>
      </c>
      <c r="BZ40" s="410"/>
      <c r="CA40" s="410"/>
      <c r="CB40" s="410"/>
      <c r="CC40" s="410"/>
      <c r="CD40" s="410"/>
      <c r="CE40" s="410"/>
      <c r="CF40" s="410"/>
      <c r="CG40" s="410"/>
      <c r="CH40" s="410"/>
      <c r="CI40" s="410"/>
      <c r="CJ40" s="410"/>
      <c r="CK40" s="410"/>
      <c r="CL40" s="410"/>
      <c r="CM40" s="410"/>
      <c r="CN40" s="9"/>
      <c r="CO40" s="411" t="str">
        <f t="shared" si="5"/>
        <v/>
      </c>
      <c r="CP40" s="411"/>
      <c r="CQ40" s="410" t="str">
        <f>IF('各会計、関係団体の財政状況及び健全化判断比率'!BS13="","",'各会計、関係団体の財政状況及び健全化判断比率'!BS13)</f>
        <v/>
      </c>
      <c r="CR40" s="410"/>
      <c r="CS40" s="410"/>
      <c r="CT40" s="410"/>
      <c r="CU40" s="410"/>
      <c r="CV40" s="410"/>
      <c r="CW40" s="410"/>
      <c r="CX40" s="410"/>
      <c r="CY40" s="410"/>
      <c r="CZ40" s="410"/>
      <c r="DA40" s="410"/>
      <c r="DB40" s="410"/>
      <c r="DC40" s="410"/>
      <c r="DD40" s="410"/>
      <c r="DE40" s="410"/>
      <c r="DF40" s="8"/>
      <c r="DG40" s="412" t="str">
        <f>IF('各会計、関係団体の財政状況及び健全化判断比率'!BR13="","",'各会計、関係団体の財政状況及び健全化判断比率'!BR13)</f>
        <v/>
      </c>
      <c r="DH40" s="412"/>
      <c r="DI40" s="21"/>
    </row>
    <row r="41" spans="1:113" ht="32.25" customHeight="1" x14ac:dyDescent="0.2">
      <c r="A41" s="2"/>
      <c r="B41" s="5"/>
      <c r="C41" s="411" t="str">
        <f t="shared" si="0"/>
        <v/>
      </c>
      <c r="D41" s="411"/>
      <c r="E41" s="410" t="str">
        <f>IF('各会計、関係団体の財政状況及び健全化判断比率'!B14="","",'各会計、関係団体の財政状況及び健全化判断比率'!B14)</f>
        <v/>
      </c>
      <c r="F41" s="410"/>
      <c r="G41" s="410"/>
      <c r="H41" s="410"/>
      <c r="I41" s="410"/>
      <c r="J41" s="410"/>
      <c r="K41" s="410"/>
      <c r="L41" s="410"/>
      <c r="M41" s="410"/>
      <c r="N41" s="410"/>
      <c r="O41" s="410"/>
      <c r="P41" s="410"/>
      <c r="Q41" s="410"/>
      <c r="R41" s="410"/>
      <c r="S41" s="410"/>
      <c r="T41" s="9"/>
      <c r="U41" s="411" t="str">
        <f t="shared" si="1"/>
        <v/>
      </c>
      <c r="V41" s="411"/>
      <c r="W41" s="410"/>
      <c r="X41" s="410"/>
      <c r="Y41" s="410"/>
      <c r="Z41" s="410"/>
      <c r="AA41" s="410"/>
      <c r="AB41" s="410"/>
      <c r="AC41" s="410"/>
      <c r="AD41" s="410"/>
      <c r="AE41" s="410"/>
      <c r="AF41" s="410"/>
      <c r="AG41" s="410"/>
      <c r="AH41" s="410"/>
      <c r="AI41" s="410"/>
      <c r="AJ41" s="410"/>
      <c r="AK41" s="410"/>
      <c r="AL41" s="9"/>
      <c r="AM41" s="411" t="str">
        <f t="shared" si="2"/>
        <v/>
      </c>
      <c r="AN41" s="411"/>
      <c r="AO41" s="410"/>
      <c r="AP41" s="410"/>
      <c r="AQ41" s="410"/>
      <c r="AR41" s="410"/>
      <c r="AS41" s="410"/>
      <c r="AT41" s="410"/>
      <c r="AU41" s="410"/>
      <c r="AV41" s="410"/>
      <c r="AW41" s="410"/>
      <c r="AX41" s="410"/>
      <c r="AY41" s="410"/>
      <c r="AZ41" s="410"/>
      <c r="BA41" s="410"/>
      <c r="BB41" s="410"/>
      <c r="BC41" s="410"/>
      <c r="BD41" s="9"/>
      <c r="BE41" s="411" t="str">
        <f t="shared" si="3"/>
        <v/>
      </c>
      <c r="BF41" s="411"/>
      <c r="BG41" s="410"/>
      <c r="BH41" s="410"/>
      <c r="BI41" s="410"/>
      <c r="BJ41" s="410"/>
      <c r="BK41" s="410"/>
      <c r="BL41" s="410"/>
      <c r="BM41" s="410"/>
      <c r="BN41" s="410"/>
      <c r="BO41" s="410"/>
      <c r="BP41" s="410"/>
      <c r="BQ41" s="410"/>
      <c r="BR41" s="410"/>
      <c r="BS41" s="410"/>
      <c r="BT41" s="410"/>
      <c r="BU41" s="410"/>
      <c r="BV41" s="9"/>
      <c r="BW41" s="411" t="str">
        <f t="shared" si="4"/>
        <v/>
      </c>
      <c r="BX41" s="411"/>
      <c r="BY41" s="410" t="str">
        <f>IF('各会計、関係団体の財政状況及び健全化判断比率'!B75="","",'各会計、関係団体の財政状況及び健全化判断比率'!B75)</f>
        <v/>
      </c>
      <c r="BZ41" s="410"/>
      <c r="CA41" s="410"/>
      <c r="CB41" s="410"/>
      <c r="CC41" s="410"/>
      <c r="CD41" s="410"/>
      <c r="CE41" s="410"/>
      <c r="CF41" s="410"/>
      <c r="CG41" s="410"/>
      <c r="CH41" s="410"/>
      <c r="CI41" s="410"/>
      <c r="CJ41" s="410"/>
      <c r="CK41" s="410"/>
      <c r="CL41" s="410"/>
      <c r="CM41" s="410"/>
      <c r="CN41" s="9"/>
      <c r="CO41" s="411" t="str">
        <f t="shared" si="5"/>
        <v/>
      </c>
      <c r="CP41" s="411"/>
      <c r="CQ41" s="410" t="str">
        <f>IF('各会計、関係団体の財政状況及び健全化判断比率'!BS14="","",'各会計、関係団体の財政状況及び健全化判断比率'!BS14)</f>
        <v/>
      </c>
      <c r="CR41" s="410"/>
      <c r="CS41" s="410"/>
      <c r="CT41" s="410"/>
      <c r="CU41" s="410"/>
      <c r="CV41" s="410"/>
      <c r="CW41" s="410"/>
      <c r="CX41" s="410"/>
      <c r="CY41" s="410"/>
      <c r="CZ41" s="410"/>
      <c r="DA41" s="410"/>
      <c r="DB41" s="410"/>
      <c r="DC41" s="410"/>
      <c r="DD41" s="410"/>
      <c r="DE41" s="410"/>
      <c r="DF41" s="8"/>
      <c r="DG41" s="412" t="str">
        <f>IF('各会計、関係団体の財政状況及び健全化判断比率'!BR14="","",'各会計、関係団体の財政状況及び健全化判断比率'!BR14)</f>
        <v/>
      </c>
      <c r="DH41" s="412"/>
      <c r="DI41" s="21"/>
    </row>
    <row r="42" spans="1:113" ht="32.25" customHeight="1" x14ac:dyDescent="0.2">
      <c r="B42" s="5"/>
      <c r="C42" s="411" t="str">
        <f t="shared" si="0"/>
        <v/>
      </c>
      <c r="D42" s="411"/>
      <c r="E42" s="410" t="str">
        <f>IF('各会計、関係団体の財政状況及び健全化判断比率'!B15="","",'各会計、関係団体の財政状況及び健全化判断比率'!B15)</f>
        <v/>
      </c>
      <c r="F42" s="410"/>
      <c r="G42" s="410"/>
      <c r="H42" s="410"/>
      <c r="I42" s="410"/>
      <c r="J42" s="410"/>
      <c r="K42" s="410"/>
      <c r="L42" s="410"/>
      <c r="M42" s="410"/>
      <c r="N42" s="410"/>
      <c r="O42" s="410"/>
      <c r="P42" s="410"/>
      <c r="Q42" s="410"/>
      <c r="R42" s="410"/>
      <c r="S42" s="410"/>
      <c r="T42" s="9"/>
      <c r="U42" s="411" t="str">
        <f t="shared" si="1"/>
        <v/>
      </c>
      <c r="V42" s="411"/>
      <c r="W42" s="410"/>
      <c r="X42" s="410"/>
      <c r="Y42" s="410"/>
      <c r="Z42" s="410"/>
      <c r="AA42" s="410"/>
      <c r="AB42" s="410"/>
      <c r="AC42" s="410"/>
      <c r="AD42" s="410"/>
      <c r="AE42" s="410"/>
      <c r="AF42" s="410"/>
      <c r="AG42" s="410"/>
      <c r="AH42" s="410"/>
      <c r="AI42" s="410"/>
      <c r="AJ42" s="410"/>
      <c r="AK42" s="410"/>
      <c r="AL42" s="9"/>
      <c r="AM42" s="411" t="str">
        <f t="shared" si="2"/>
        <v/>
      </c>
      <c r="AN42" s="411"/>
      <c r="AO42" s="410"/>
      <c r="AP42" s="410"/>
      <c r="AQ42" s="410"/>
      <c r="AR42" s="410"/>
      <c r="AS42" s="410"/>
      <c r="AT42" s="410"/>
      <c r="AU42" s="410"/>
      <c r="AV42" s="410"/>
      <c r="AW42" s="410"/>
      <c r="AX42" s="410"/>
      <c r="AY42" s="410"/>
      <c r="AZ42" s="410"/>
      <c r="BA42" s="410"/>
      <c r="BB42" s="410"/>
      <c r="BC42" s="410"/>
      <c r="BD42" s="9"/>
      <c r="BE42" s="411" t="str">
        <f t="shared" si="3"/>
        <v/>
      </c>
      <c r="BF42" s="411"/>
      <c r="BG42" s="410"/>
      <c r="BH42" s="410"/>
      <c r="BI42" s="410"/>
      <c r="BJ42" s="410"/>
      <c r="BK42" s="410"/>
      <c r="BL42" s="410"/>
      <c r="BM42" s="410"/>
      <c r="BN42" s="410"/>
      <c r="BO42" s="410"/>
      <c r="BP42" s="410"/>
      <c r="BQ42" s="410"/>
      <c r="BR42" s="410"/>
      <c r="BS42" s="410"/>
      <c r="BT42" s="410"/>
      <c r="BU42" s="410"/>
      <c r="BV42" s="9"/>
      <c r="BW42" s="411" t="str">
        <f t="shared" si="4"/>
        <v/>
      </c>
      <c r="BX42" s="411"/>
      <c r="BY42" s="410" t="str">
        <f>IF('各会計、関係団体の財政状況及び健全化判断比率'!B76="","",'各会計、関係団体の財政状況及び健全化判断比率'!B76)</f>
        <v/>
      </c>
      <c r="BZ42" s="410"/>
      <c r="CA42" s="410"/>
      <c r="CB42" s="410"/>
      <c r="CC42" s="410"/>
      <c r="CD42" s="410"/>
      <c r="CE42" s="410"/>
      <c r="CF42" s="410"/>
      <c r="CG42" s="410"/>
      <c r="CH42" s="410"/>
      <c r="CI42" s="410"/>
      <c r="CJ42" s="410"/>
      <c r="CK42" s="410"/>
      <c r="CL42" s="410"/>
      <c r="CM42" s="410"/>
      <c r="CN42" s="9"/>
      <c r="CO42" s="411" t="str">
        <f t="shared" si="5"/>
        <v/>
      </c>
      <c r="CP42" s="411"/>
      <c r="CQ42" s="410" t="str">
        <f>IF('各会計、関係団体の財政状況及び健全化判断比率'!BS15="","",'各会計、関係団体の財政状況及び健全化判断比率'!BS15)</f>
        <v/>
      </c>
      <c r="CR42" s="410"/>
      <c r="CS42" s="410"/>
      <c r="CT42" s="410"/>
      <c r="CU42" s="410"/>
      <c r="CV42" s="410"/>
      <c r="CW42" s="410"/>
      <c r="CX42" s="410"/>
      <c r="CY42" s="410"/>
      <c r="CZ42" s="410"/>
      <c r="DA42" s="410"/>
      <c r="DB42" s="410"/>
      <c r="DC42" s="410"/>
      <c r="DD42" s="410"/>
      <c r="DE42" s="410"/>
      <c r="DF42" s="8"/>
      <c r="DG42" s="412" t="str">
        <f>IF('各会計、関係団体の財政状況及び健全化判断比率'!BR15="","",'各会計、関係団体の財政状況及び健全化判断比率'!BR15)</f>
        <v/>
      </c>
      <c r="DH42" s="412"/>
      <c r="DI42" s="21"/>
    </row>
    <row r="43" spans="1:113" ht="32.25" customHeight="1" x14ac:dyDescent="0.2">
      <c r="B43" s="5"/>
      <c r="C43" s="411" t="str">
        <f t="shared" si="0"/>
        <v/>
      </c>
      <c r="D43" s="411"/>
      <c r="E43" s="410" t="str">
        <f>IF('各会計、関係団体の財政状況及び健全化判断比率'!B16="","",'各会計、関係団体の財政状況及び健全化判断比率'!B16)</f>
        <v/>
      </c>
      <c r="F43" s="410"/>
      <c r="G43" s="410"/>
      <c r="H43" s="410"/>
      <c r="I43" s="410"/>
      <c r="J43" s="410"/>
      <c r="K43" s="410"/>
      <c r="L43" s="410"/>
      <c r="M43" s="410"/>
      <c r="N43" s="410"/>
      <c r="O43" s="410"/>
      <c r="P43" s="410"/>
      <c r="Q43" s="410"/>
      <c r="R43" s="410"/>
      <c r="S43" s="410"/>
      <c r="T43" s="9"/>
      <c r="U43" s="411" t="str">
        <f t="shared" si="1"/>
        <v/>
      </c>
      <c r="V43" s="411"/>
      <c r="W43" s="410"/>
      <c r="X43" s="410"/>
      <c r="Y43" s="410"/>
      <c r="Z43" s="410"/>
      <c r="AA43" s="410"/>
      <c r="AB43" s="410"/>
      <c r="AC43" s="410"/>
      <c r="AD43" s="410"/>
      <c r="AE43" s="410"/>
      <c r="AF43" s="410"/>
      <c r="AG43" s="410"/>
      <c r="AH43" s="410"/>
      <c r="AI43" s="410"/>
      <c r="AJ43" s="410"/>
      <c r="AK43" s="410"/>
      <c r="AL43" s="9"/>
      <c r="AM43" s="411" t="str">
        <f t="shared" si="2"/>
        <v/>
      </c>
      <c r="AN43" s="411"/>
      <c r="AO43" s="410"/>
      <c r="AP43" s="410"/>
      <c r="AQ43" s="410"/>
      <c r="AR43" s="410"/>
      <c r="AS43" s="410"/>
      <c r="AT43" s="410"/>
      <c r="AU43" s="410"/>
      <c r="AV43" s="410"/>
      <c r="AW43" s="410"/>
      <c r="AX43" s="410"/>
      <c r="AY43" s="410"/>
      <c r="AZ43" s="410"/>
      <c r="BA43" s="410"/>
      <c r="BB43" s="410"/>
      <c r="BC43" s="410"/>
      <c r="BD43" s="9"/>
      <c r="BE43" s="411" t="str">
        <f t="shared" si="3"/>
        <v/>
      </c>
      <c r="BF43" s="411"/>
      <c r="BG43" s="410"/>
      <c r="BH43" s="410"/>
      <c r="BI43" s="410"/>
      <c r="BJ43" s="410"/>
      <c r="BK43" s="410"/>
      <c r="BL43" s="410"/>
      <c r="BM43" s="410"/>
      <c r="BN43" s="410"/>
      <c r="BO43" s="410"/>
      <c r="BP43" s="410"/>
      <c r="BQ43" s="410"/>
      <c r="BR43" s="410"/>
      <c r="BS43" s="410"/>
      <c r="BT43" s="410"/>
      <c r="BU43" s="410"/>
      <c r="BV43" s="9"/>
      <c r="BW43" s="411" t="str">
        <f t="shared" si="4"/>
        <v/>
      </c>
      <c r="BX43" s="411"/>
      <c r="BY43" s="410" t="str">
        <f>IF('各会計、関係団体の財政状況及び健全化判断比率'!B77="","",'各会計、関係団体の財政状況及び健全化判断比率'!B77)</f>
        <v/>
      </c>
      <c r="BZ43" s="410"/>
      <c r="CA43" s="410"/>
      <c r="CB43" s="410"/>
      <c r="CC43" s="410"/>
      <c r="CD43" s="410"/>
      <c r="CE43" s="410"/>
      <c r="CF43" s="410"/>
      <c r="CG43" s="410"/>
      <c r="CH43" s="410"/>
      <c r="CI43" s="410"/>
      <c r="CJ43" s="410"/>
      <c r="CK43" s="410"/>
      <c r="CL43" s="410"/>
      <c r="CM43" s="410"/>
      <c r="CN43" s="9"/>
      <c r="CO43" s="411" t="str">
        <f t="shared" si="5"/>
        <v/>
      </c>
      <c r="CP43" s="411"/>
      <c r="CQ43" s="410" t="str">
        <f>IF('各会計、関係団体の財政状況及び健全化判断比率'!BS16="","",'各会計、関係団体の財政状況及び健全化判断比率'!BS16)</f>
        <v/>
      </c>
      <c r="CR43" s="410"/>
      <c r="CS43" s="410"/>
      <c r="CT43" s="410"/>
      <c r="CU43" s="410"/>
      <c r="CV43" s="410"/>
      <c r="CW43" s="410"/>
      <c r="CX43" s="410"/>
      <c r="CY43" s="410"/>
      <c r="CZ43" s="410"/>
      <c r="DA43" s="410"/>
      <c r="DB43" s="410"/>
      <c r="DC43" s="410"/>
      <c r="DD43" s="410"/>
      <c r="DE43" s="410"/>
      <c r="DF43" s="8"/>
      <c r="DG43" s="412" t="str">
        <f>IF('各会計、関係団体の財政状況及び健全化判断比率'!BR16="","",'各会計、関係団体の財政状況及び健全化判断比率'!BR16)</f>
        <v/>
      </c>
      <c r="DH43" s="412"/>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295</v>
      </c>
      <c r="E46" s="1" t="s">
        <v>155</v>
      </c>
    </row>
    <row r="47" spans="1:113" x14ac:dyDescent="0.2">
      <c r="E47" s="1" t="s">
        <v>297</v>
      </c>
    </row>
    <row r="48" spans="1:113" x14ac:dyDescent="0.2">
      <c r="E48" s="1" t="s">
        <v>299</v>
      </c>
    </row>
    <row r="49" spans="5:5" x14ac:dyDescent="0.2">
      <c r="E49" s="1" t="s">
        <v>301</v>
      </c>
    </row>
    <row r="50" spans="5:5" x14ac:dyDescent="0.2">
      <c r="E50" s="1" t="s">
        <v>205</v>
      </c>
    </row>
    <row r="51" spans="5:5" x14ac:dyDescent="0.2">
      <c r="E51" s="1" t="s">
        <v>303</v>
      </c>
    </row>
    <row r="52" spans="5:5" x14ac:dyDescent="0.2">
      <c r="E52" s="1" t="s">
        <v>154</v>
      </c>
    </row>
    <row r="53" spans="5:5" x14ac:dyDescent="0.2"/>
    <row r="54" spans="5:5" x14ac:dyDescent="0.2"/>
    <row r="55" spans="5:5" x14ac:dyDescent="0.2"/>
    <row r="56" spans="5:5" x14ac:dyDescent="0.2"/>
  </sheetData>
  <sheetProtection algorithmName="SHA-512" hashValue="sZzlevNXBRySYjdvrogbnLs+YeyMt0X0Fq+GGfnE44kOsgky6g8Ct23hxtkyCLy7/NqFrCHzmEOmKvwwcqbdmA==" saltValue="DVwhdNXnoVbrFmzXE/9Wn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Y12" sqref="AY12:BM12"/>
    </sheetView>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13</v>
      </c>
      <c r="C33" s="211"/>
      <c r="D33" s="211"/>
      <c r="E33" s="213" t="s">
        <v>16</v>
      </c>
      <c r="F33" s="214" t="s">
        <v>535</v>
      </c>
      <c r="G33" s="219" t="s">
        <v>451</v>
      </c>
      <c r="H33" s="219" t="s">
        <v>536</v>
      </c>
      <c r="I33" s="219" t="s">
        <v>537</v>
      </c>
      <c r="J33" s="223" t="s">
        <v>538</v>
      </c>
      <c r="K33" s="204"/>
      <c r="L33" s="204"/>
      <c r="M33" s="204"/>
      <c r="N33" s="204"/>
      <c r="O33" s="204"/>
      <c r="P33" s="204"/>
    </row>
    <row r="34" spans="1:16" ht="39" customHeight="1" x14ac:dyDescent="0.2">
      <c r="A34" s="204"/>
      <c r="B34" s="206"/>
      <c r="C34" s="1067" t="s">
        <v>467</v>
      </c>
      <c r="D34" s="1067"/>
      <c r="E34" s="1068"/>
      <c r="F34" s="215">
        <v>7.95</v>
      </c>
      <c r="G34" s="220">
        <v>8.1300000000000008</v>
      </c>
      <c r="H34" s="220">
        <v>8.32</v>
      </c>
      <c r="I34" s="220">
        <v>8.41</v>
      </c>
      <c r="J34" s="224">
        <v>8.4499999999999993</v>
      </c>
      <c r="K34" s="204"/>
      <c r="L34" s="204"/>
      <c r="M34" s="204"/>
      <c r="N34" s="204"/>
      <c r="O34" s="204"/>
      <c r="P34" s="204"/>
    </row>
    <row r="35" spans="1:16" ht="39" customHeight="1" x14ac:dyDescent="0.2">
      <c r="A35" s="204"/>
      <c r="B35" s="207"/>
      <c r="C35" s="1063" t="s">
        <v>456</v>
      </c>
      <c r="D35" s="1063"/>
      <c r="E35" s="1064"/>
      <c r="F35" s="216">
        <v>6.59</v>
      </c>
      <c r="G35" s="221">
        <v>5.44</v>
      </c>
      <c r="H35" s="221">
        <v>7.42</v>
      </c>
      <c r="I35" s="221">
        <v>6.32</v>
      </c>
      <c r="J35" s="225">
        <v>8.16</v>
      </c>
      <c r="K35" s="204"/>
      <c r="L35" s="204"/>
      <c r="M35" s="204"/>
      <c r="N35" s="204"/>
      <c r="O35" s="204"/>
      <c r="P35" s="204"/>
    </row>
    <row r="36" spans="1:16" ht="39" customHeight="1" x14ac:dyDescent="0.2">
      <c r="A36" s="204"/>
      <c r="B36" s="207"/>
      <c r="C36" s="1063" t="s">
        <v>469</v>
      </c>
      <c r="D36" s="1063"/>
      <c r="E36" s="1064"/>
      <c r="F36" s="216" t="s">
        <v>208</v>
      </c>
      <c r="G36" s="221" t="s">
        <v>208</v>
      </c>
      <c r="H36" s="221" t="s">
        <v>208</v>
      </c>
      <c r="I36" s="221" t="s">
        <v>208</v>
      </c>
      <c r="J36" s="225">
        <v>3.06</v>
      </c>
      <c r="K36" s="204"/>
      <c r="L36" s="204"/>
      <c r="M36" s="204"/>
      <c r="N36" s="204"/>
      <c r="O36" s="204"/>
      <c r="P36" s="204"/>
    </row>
    <row r="37" spans="1:16" ht="39" customHeight="1" x14ac:dyDescent="0.2">
      <c r="A37" s="204"/>
      <c r="B37" s="207"/>
      <c r="C37" s="1063" t="s">
        <v>355</v>
      </c>
      <c r="D37" s="1063"/>
      <c r="E37" s="1064"/>
      <c r="F37" s="216" t="s">
        <v>208</v>
      </c>
      <c r="G37" s="221" t="s">
        <v>208</v>
      </c>
      <c r="H37" s="221" t="s">
        <v>208</v>
      </c>
      <c r="I37" s="221" t="s">
        <v>208</v>
      </c>
      <c r="J37" s="225">
        <v>1</v>
      </c>
      <c r="K37" s="204"/>
      <c r="L37" s="204"/>
      <c r="M37" s="204"/>
      <c r="N37" s="204"/>
      <c r="O37" s="204"/>
      <c r="P37" s="204"/>
    </row>
    <row r="38" spans="1:16" ht="39" customHeight="1" x14ac:dyDescent="0.2">
      <c r="A38" s="204"/>
      <c r="B38" s="207"/>
      <c r="C38" s="1063" t="s">
        <v>11</v>
      </c>
      <c r="D38" s="1063"/>
      <c r="E38" s="1064"/>
      <c r="F38" s="216">
        <v>0.45</v>
      </c>
      <c r="G38" s="221">
        <v>0.65</v>
      </c>
      <c r="H38" s="221">
        <v>0</v>
      </c>
      <c r="I38" s="221">
        <v>0.26</v>
      </c>
      <c r="J38" s="225">
        <v>0.57999999999999996</v>
      </c>
      <c r="K38" s="204"/>
      <c r="L38" s="204"/>
      <c r="M38" s="204"/>
      <c r="N38" s="204"/>
      <c r="O38" s="204"/>
      <c r="P38" s="204"/>
    </row>
    <row r="39" spans="1:16" ht="39" customHeight="1" x14ac:dyDescent="0.2">
      <c r="A39" s="204"/>
      <c r="B39" s="207"/>
      <c r="C39" s="1063" t="s">
        <v>464</v>
      </c>
      <c r="D39" s="1063"/>
      <c r="E39" s="1064"/>
      <c r="F39" s="216">
        <v>2.6</v>
      </c>
      <c r="G39" s="221">
        <v>2.71</v>
      </c>
      <c r="H39" s="221">
        <v>1.46</v>
      </c>
      <c r="I39" s="221">
        <v>0.53</v>
      </c>
      <c r="J39" s="225">
        <v>0.54</v>
      </c>
      <c r="K39" s="204"/>
      <c r="L39" s="204"/>
      <c r="M39" s="204"/>
      <c r="N39" s="204"/>
      <c r="O39" s="204"/>
      <c r="P39" s="204"/>
    </row>
    <row r="40" spans="1:16" ht="39" customHeight="1" x14ac:dyDescent="0.2">
      <c r="A40" s="204"/>
      <c r="B40" s="207"/>
      <c r="C40" s="1063" t="s">
        <v>470</v>
      </c>
      <c r="D40" s="1063"/>
      <c r="E40" s="1064"/>
      <c r="F40" s="216">
        <v>0.08</v>
      </c>
      <c r="G40" s="221">
        <v>0.11</v>
      </c>
      <c r="H40" s="221">
        <v>0.1</v>
      </c>
      <c r="I40" s="221">
        <v>0.05</v>
      </c>
      <c r="J40" s="225">
        <v>0.05</v>
      </c>
      <c r="K40" s="204"/>
      <c r="L40" s="204"/>
      <c r="M40" s="204"/>
      <c r="N40" s="204"/>
      <c r="O40" s="204"/>
      <c r="P40" s="204"/>
    </row>
    <row r="41" spans="1:16" ht="39" customHeight="1" x14ac:dyDescent="0.2">
      <c r="A41" s="204"/>
      <c r="B41" s="207"/>
      <c r="C41" s="1063" t="s">
        <v>292</v>
      </c>
      <c r="D41" s="1063"/>
      <c r="E41" s="1064"/>
      <c r="F41" s="216">
        <v>0</v>
      </c>
      <c r="G41" s="221">
        <v>0</v>
      </c>
      <c r="H41" s="221">
        <v>0.7</v>
      </c>
      <c r="I41" s="221">
        <v>0</v>
      </c>
      <c r="J41" s="225">
        <v>0.01</v>
      </c>
      <c r="K41" s="204"/>
      <c r="L41" s="204"/>
      <c r="M41" s="204"/>
      <c r="N41" s="204"/>
      <c r="O41" s="204"/>
      <c r="P41" s="204"/>
    </row>
    <row r="42" spans="1:16" ht="39" customHeight="1" x14ac:dyDescent="0.2">
      <c r="A42" s="204"/>
      <c r="B42" s="208"/>
      <c r="C42" s="1063" t="s">
        <v>541</v>
      </c>
      <c r="D42" s="1063"/>
      <c r="E42" s="1064"/>
      <c r="F42" s="216" t="s">
        <v>208</v>
      </c>
      <c r="G42" s="221" t="s">
        <v>208</v>
      </c>
      <c r="H42" s="221" t="s">
        <v>208</v>
      </c>
      <c r="I42" s="221" t="s">
        <v>208</v>
      </c>
      <c r="J42" s="225" t="s">
        <v>208</v>
      </c>
      <c r="K42" s="204"/>
      <c r="L42" s="204"/>
      <c r="M42" s="204"/>
      <c r="N42" s="204"/>
      <c r="O42" s="204"/>
      <c r="P42" s="204"/>
    </row>
    <row r="43" spans="1:16" ht="39" customHeight="1" x14ac:dyDescent="0.2">
      <c r="A43" s="204"/>
      <c r="B43" s="209"/>
      <c r="C43" s="1065" t="s">
        <v>498</v>
      </c>
      <c r="D43" s="1065"/>
      <c r="E43" s="1066"/>
      <c r="F43" s="217">
        <v>0.19</v>
      </c>
      <c r="G43" s="222">
        <v>0.28000000000000003</v>
      </c>
      <c r="H43" s="222">
        <v>0.28000000000000003</v>
      </c>
      <c r="I43" s="222">
        <v>0.37</v>
      </c>
      <c r="J43" s="226">
        <v>0.01</v>
      </c>
      <c r="K43" s="204"/>
      <c r="L43" s="204"/>
      <c r="M43" s="204"/>
      <c r="N43" s="204"/>
      <c r="O43" s="204"/>
      <c r="P43" s="204"/>
    </row>
    <row r="44" spans="1:16" ht="39" customHeight="1" x14ac:dyDescent="0.2">
      <c r="A44" s="204"/>
      <c r="B44" s="210" t="s">
        <v>17</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9zmRitQrYG74zkr41anuMDxTjiyopVInBxzSsYTJIAyVab7Mr2O3ocDmnaGTZebwkeiAwqhdLkzPd9s5CB+gCg==" saltValue="/YbWdfTuuq6uaJYTCO5FB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Y12" sqref="AY12:BM12"/>
    </sheetView>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25</v>
      </c>
      <c r="P43" s="104"/>
      <c r="Q43" s="104"/>
      <c r="R43" s="104"/>
      <c r="S43" s="104"/>
      <c r="T43" s="104"/>
      <c r="U43" s="104"/>
    </row>
    <row r="44" spans="1:21" ht="30.75" customHeight="1" x14ac:dyDescent="0.2">
      <c r="A44" s="104"/>
      <c r="B44" s="227" t="s">
        <v>26</v>
      </c>
      <c r="C44" s="233"/>
      <c r="D44" s="233"/>
      <c r="E44" s="241"/>
      <c r="F44" s="241"/>
      <c r="G44" s="241"/>
      <c r="H44" s="241"/>
      <c r="I44" s="241"/>
      <c r="J44" s="244" t="s">
        <v>16</v>
      </c>
      <c r="K44" s="246" t="s">
        <v>535</v>
      </c>
      <c r="L44" s="254" t="s">
        <v>451</v>
      </c>
      <c r="M44" s="254" t="s">
        <v>536</v>
      </c>
      <c r="N44" s="254" t="s">
        <v>537</v>
      </c>
      <c r="O44" s="262" t="s">
        <v>538</v>
      </c>
      <c r="P44" s="104"/>
      <c r="Q44" s="104"/>
      <c r="R44" s="104"/>
      <c r="S44" s="104"/>
      <c r="T44" s="104"/>
      <c r="U44" s="104"/>
    </row>
    <row r="45" spans="1:21" ht="30.75" customHeight="1" x14ac:dyDescent="0.2">
      <c r="A45" s="104"/>
      <c r="B45" s="1079" t="s">
        <v>30</v>
      </c>
      <c r="C45" s="1080"/>
      <c r="D45" s="236"/>
      <c r="E45" s="1093" t="s">
        <v>28</v>
      </c>
      <c r="F45" s="1093"/>
      <c r="G45" s="1093"/>
      <c r="H45" s="1093"/>
      <c r="I45" s="1093"/>
      <c r="J45" s="1094"/>
      <c r="K45" s="247">
        <v>1561</v>
      </c>
      <c r="L45" s="255">
        <v>1606</v>
      </c>
      <c r="M45" s="255">
        <v>1591</v>
      </c>
      <c r="N45" s="255">
        <v>1623</v>
      </c>
      <c r="O45" s="263">
        <v>1561</v>
      </c>
      <c r="P45" s="104"/>
      <c r="Q45" s="104"/>
      <c r="R45" s="104"/>
      <c r="S45" s="104"/>
      <c r="T45" s="104"/>
      <c r="U45" s="104"/>
    </row>
    <row r="46" spans="1:21" ht="30.75" customHeight="1" x14ac:dyDescent="0.2">
      <c r="A46" s="104"/>
      <c r="B46" s="1081"/>
      <c r="C46" s="1082"/>
      <c r="D46" s="237"/>
      <c r="E46" s="1085" t="s">
        <v>32</v>
      </c>
      <c r="F46" s="1085"/>
      <c r="G46" s="1085"/>
      <c r="H46" s="1085"/>
      <c r="I46" s="1085"/>
      <c r="J46" s="1086"/>
      <c r="K46" s="248" t="s">
        <v>208</v>
      </c>
      <c r="L46" s="256" t="s">
        <v>208</v>
      </c>
      <c r="M46" s="256" t="s">
        <v>208</v>
      </c>
      <c r="N46" s="256" t="s">
        <v>208</v>
      </c>
      <c r="O46" s="264" t="s">
        <v>208</v>
      </c>
      <c r="P46" s="104"/>
      <c r="Q46" s="104"/>
      <c r="R46" s="104"/>
      <c r="S46" s="104"/>
      <c r="T46" s="104"/>
      <c r="U46" s="104"/>
    </row>
    <row r="47" spans="1:21" ht="30.75" customHeight="1" x14ac:dyDescent="0.2">
      <c r="A47" s="104"/>
      <c r="B47" s="1081"/>
      <c r="C47" s="1082"/>
      <c r="D47" s="237"/>
      <c r="E47" s="1085" t="s">
        <v>37</v>
      </c>
      <c r="F47" s="1085"/>
      <c r="G47" s="1085"/>
      <c r="H47" s="1085"/>
      <c r="I47" s="1085"/>
      <c r="J47" s="1086"/>
      <c r="K47" s="248" t="s">
        <v>208</v>
      </c>
      <c r="L47" s="256" t="s">
        <v>208</v>
      </c>
      <c r="M47" s="256" t="s">
        <v>208</v>
      </c>
      <c r="N47" s="256" t="s">
        <v>208</v>
      </c>
      <c r="O47" s="264" t="s">
        <v>208</v>
      </c>
      <c r="P47" s="104"/>
      <c r="Q47" s="104"/>
      <c r="R47" s="104"/>
      <c r="S47" s="104"/>
      <c r="T47" s="104"/>
      <c r="U47" s="104"/>
    </row>
    <row r="48" spans="1:21" ht="30.75" customHeight="1" x14ac:dyDescent="0.2">
      <c r="A48" s="104"/>
      <c r="B48" s="1081"/>
      <c r="C48" s="1082"/>
      <c r="D48" s="237"/>
      <c r="E48" s="1085" t="s">
        <v>40</v>
      </c>
      <c r="F48" s="1085"/>
      <c r="G48" s="1085"/>
      <c r="H48" s="1085"/>
      <c r="I48" s="1085"/>
      <c r="J48" s="1086"/>
      <c r="K48" s="248">
        <v>506</v>
      </c>
      <c r="L48" s="256">
        <v>509</v>
      </c>
      <c r="M48" s="256">
        <v>487</v>
      </c>
      <c r="N48" s="256">
        <v>526</v>
      </c>
      <c r="O48" s="264">
        <v>544</v>
      </c>
      <c r="P48" s="104"/>
      <c r="Q48" s="104"/>
      <c r="R48" s="104"/>
      <c r="S48" s="104"/>
      <c r="T48" s="104"/>
      <c r="U48" s="104"/>
    </row>
    <row r="49" spans="1:21" ht="30.75" customHeight="1" x14ac:dyDescent="0.2">
      <c r="A49" s="104"/>
      <c r="B49" s="1081"/>
      <c r="C49" s="1082"/>
      <c r="D49" s="237"/>
      <c r="E49" s="1085" t="s">
        <v>0</v>
      </c>
      <c r="F49" s="1085"/>
      <c r="G49" s="1085"/>
      <c r="H49" s="1085"/>
      <c r="I49" s="1085"/>
      <c r="J49" s="1086"/>
      <c r="K49" s="248">
        <v>249</v>
      </c>
      <c r="L49" s="256">
        <v>250</v>
      </c>
      <c r="M49" s="256">
        <v>250</v>
      </c>
      <c r="N49" s="256">
        <v>250</v>
      </c>
      <c r="O49" s="264">
        <v>163</v>
      </c>
      <c r="P49" s="104"/>
      <c r="Q49" s="104"/>
      <c r="R49" s="104"/>
      <c r="S49" s="104"/>
      <c r="T49" s="104"/>
      <c r="U49" s="104"/>
    </row>
    <row r="50" spans="1:21" ht="30.75" customHeight="1" x14ac:dyDescent="0.2">
      <c r="A50" s="104"/>
      <c r="B50" s="1081"/>
      <c r="C50" s="1082"/>
      <c r="D50" s="237"/>
      <c r="E50" s="1085" t="s">
        <v>45</v>
      </c>
      <c r="F50" s="1085"/>
      <c r="G50" s="1085"/>
      <c r="H50" s="1085"/>
      <c r="I50" s="1085"/>
      <c r="J50" s="1086"/>
      <c r="K50" s="248" t="s">
        <v>208</v>
      </c>
      <c r="L50" s="256" t="s">
        <v>208</v>
      </c>
      <c r="M50" s="256" t="s">
        <v>208</v>
      </c>
      <c r="N50" s="256" t="s">
        <v>208</v>
      </c>
      <c r="O50" s="264" t="s">
        <v>208</v>
      </c>
      <c r="P50" s="104"/>
      <c r="Q50" s="104"/>
      <c r="R50" s="104"/>
      <c r="S50" s="104"/>
      <c r="T50" s="104"/>
      <c r="U50" s="104"/>
    </row>
    <row r="51" spans="1:21" ht="30.75" customHeight="1" x14ac:dyDescent="0.2">
      <c r="A51" s="104"/>
      <c r="B51" s="1083"/>
      <c r="C51" s="1084"/>
      <c r="D51" s="238"/>
      <c r="E51" s="1085" t="s">
        <v>47</v>
      </c>
      <c r="F51" s="1085"/>
      <c r="G51" s="1085"/>
      <c r="H51" s="1085"/>
      <c r="I51" s="1085"/>
      <c r="J51" s="1086"/>
      <c r="K51" s="248">
        <v>0</v>
      </c>
      <c r="L51" s="256">
        <v>0</v>
      </c>
      <c r="M51" s="256">
        <v>0</v>
      </c>
      <c r="N51" s="256">
        <v>0</v>
      </c>
      <c r="O51" s="264">
        <v>0</v>
      </c>
      <c r="P51" s="104"/>
      <c r="Q51" s="104"/>
      <c r="R51" s="104"/>
      <c r="S51" s="104"/>
      <c r="T51" s="104"/>
      <c r="U51" s="104"/>
    </row>
    <row r="52" spans="1:21" ht="30.75" customHeight="1" x14ac:dyDescent="0.2">
      <c r="A52" s="104"/>
      <c r="B52" s="1087" t="s">
        <v>53</v>
      </c>
      <c r="C52" s="1088"/>
      <c r="D52" s="238"/>
      <c r="E52" s="1085" t="s">
        <v>55</v>
      </c>
      <c r="F52" s="1085"/>
      <c r="G52" s="1085"/>
      <c r="H52" s="1085"/>
      <c r="I52" s="1085"/>
      <c r="J52" s="1086"/>
      <c r="K52" s="248">
        <v>1630</v>
      </c>
      <c r="L52" s="256">
        <v>1655</v>
      </c>
      <c r="M52" s="256">
        <v>1643</v>
      </c>
      <c r="N52" s="256">
        <v>1618</v>
      </c>
      <c r="O52" s="264">
        <v>1477</v>
      </c>
      <c r="P52" s="104"/>
      <c r="Q52" s="104"/>
      <c r="R52" s="104"/>
      <c r="S52" s="104"/>
      <c r="T52" s="104"/>
      <c r="U52" s="104"/>
    </row>
    <row r="53" spans="1:21" ht="30.75" customHeight="1" x14ac:dyDescent="0.2">
      <c r="A53" s="104"/>
      <c r="B53" s="1089" t="s">
        <v>57</v>
      </c>
      <c r="C53" s="1090"/>
      <c r="D53" s="239"/>
      <c r="E53" s="1091" t="s">
        <v>60</v>
      </c>
      <c r="F53" s="1091"/>
      <c r="G53" s="1091"/>
      <c r="H53" s="1091"/>
      <c r="I53" s="1091"/>
      <c r="J53" s="1092"/>
      <c r="K53" s="249">
        <v>686</v>
      </c>
      <c r="L53" s="257">
        <v>710</v>
      </c>
      <c r="M53" s="257">
        <v>685</v>
      </c>
      <c r="N53" s="257">
        <v>781</v>
      </c>
      <c r="O53" s="265">
        <v>791</v>
      </c>
      <c r="P53" s="104"/>
      <c r="Q53" s="104"/>
      <c r="R53" s="104"/>
      <c r="S53" s="104"/>
      <c r="T53" s="104"/>
      <c r="U53" s="104"/>
    </row>
    <row r="54" spans="1:21" ht="24" customHeight="1" x14ac:dyDescent="0.2">
      <c r="A54" s="104"/>
      <c r="B54" s="228" t="s">
        <v>67</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9" t="s">
        <v>8</v>
      </c>
      <c r="C55" s="234"/>
      <c r="D55" s="234"/>
      <c r="E55" s="234"/>
      <c r="F55" s="234"/>
      <c r="G55" s="234"/>
      <c r="H55" s="234"/>
      <c r="I55" s="234"/>
      <c r="J55" s="234"/>
      <c r="K55" s="250"/>
      <c r="L55" s="250"/>
      <c r="M55" s="250"/>
      <c r="N55" s="250"/>
      <c r="O55" s="266" t="s">
        <v>542</v>
      </c>
      <c r="P55" s="104"/>
      <c r="Q55" s="104"/>
      <c r="R55" s="104"/>
      <c r="S55" s="104"/>
      <c r="T55" s="104"/>
      <c r="U55" s="104"/>
    </row>
    <row r="56" spans="1:21" ht="31.5" customHeight="1" x14ac:dyDescent="0.2">
      <c r="A56" s="104"/>
      <c r="B56" s="230"/>
      <c r="C56" s="235"/>
      <c r="D56" s="235"/>
      <c r="E56" s="242"/>
      <c r="F56" s="242"/>
      <c r="G56" s="242"/>
      <c r="H56" s="242"/>
      <c r="I56" s="242"/>
      <c r="J56" s="245" t="s">
        <v>16</v>
      </c>
      <c r="K56" s="251" t="s">
        <v>543</v>
      </c>
      <c r="L56" s="258" t="s">
        <v>544</v>
      </c>
      <c r="M56" s="258" t="s">
        <v>545</v>
      </c>
      <c r="N56" s="258" t="s">
        <v>546</v>
      </c>
      <c r="O56" s="267" t="s">
        <v>547</v>
      </c>
      <c r="P56" s="104"/>
      <c r="Q56" s="104"/>
      <c r="R56" s="104"/>
      <c r="S56" s="104"/>
      <c r="T56" s="104"/>
      <c r="U56" s="104"/>
    </row>
    <row r="57" spans="1:21" ht="31.5" customHeight="1" x14ac:dyDescent="0.2">
      <c r="B57" s="1075" t="s">
        <v>54</v>
      </c>
      <c r="C57" s="1076"/>
      <c r="D57" s="1069" t="s">
        <v>69</v>
      </c>
      <c r="E57" s="1070"/>
      <c r="F57" s="1070"/>
      <c r="G57" s="1070"/>
      <c r="H57" s="1070"/>
      <c r="I57" s="1070"/>
      <c r="J57" s="1071"/>
      <c r="K57" s="252"/>
      <c r="L57" s="259"/>
      <c r="M57" s="259"/>
      <c r="N57" s="259"/>
      <c r="O57" s="268"/>
    </row>
    <row r="58" spans="1:21" ht="31.5" customHeight="1" x14ac:dyDescent="0.2">
      <c r="B58" s="1077"/>
      <c r="C58" s="1078"/>
      <c r="D58" s="1072" t="s">
        <v>21</v>
      </c>
      <c r="E58" s="1073"/>
      <c r="F58" s="1073"/>
      <c r="G58" s="1073"/>
      <c r="H58" s="1073"/>
      <c r="I58" s="1073"/>
      <c r="J58" s="1074"/>
      <c r="K58" s="253"/>
      <c r="L58" s="260"/>
      <c r="M58" s="260"/>
      <c r="N58" s="260"/>
      <c r="O58" s="269"/>
    </row>
    <row r="59" spans="1:21" ht="24" customHeight="1" x14ac:dyDescent="0.2">
      <c r="B59" s="231"/>
      <c r="C59" s="231"/>
      <c r="D59" s="240" t="s">
        <v>50</v>
      </c>
      <c r="E59" s="243"/>
      <c r="F59" s="243"/>
      <c r="G59" s="243"/>
      <c r="H59" s="243"/>
      <c r="I59" s="243"/>
      <c r="J59" s="243"/>
      <c r="K59" s="243"/>
      <c r="L59" s="243"/>
      <c r="M59" s="243"/>
      <c r="N59" s="243"/>
      <c r="O59" s="243"/>
    </row>
    <row r="60" spans="1:21" ht="24" customHeight="1" x14ac:dyDescent="0.2">
      <c r="B60" s="232"/>
      <c r="C60" s="232"/>
      <c r="D60" s="240" t="s">
        <v>46</v>
      </c>
      <c r="E60" s="243"/>
      <c r="F60" s="243"/>
      <c r="G60" s="243"/>
      <c r="H60" s="243"/>
      <c r="I60" s="243"/>
      <c r="J60" s="243"/>
      <c r="K60" s="243"/>
      <c r="L60" s="243"/>
      <c r="M60" s="243"/>
      <c r="N60" s="243"/>
      <c r="O60" s="243"/>
    </row>
    <row r="61" spans="1:21" ht="24" customHeight="1" x14ac:dyDescent="0.2">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UAAgb+YmQMqtItsRM4b6z7Nc16bfOUJyfafQUISjESfbLbUTjBPrLyHkfo30R1JiO/xpHQGWB7V55DAT0ZTBRw==" saltValue="QRNeubWw+DTuFQmICNjah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25</v>
      </c>
    </row>
    <row r="40" spans="2:13" ht="27.75" customHeight="1" x14ac:dyDescent="0.2">
      <c r="B40" s="227" t="s">
        <v>26</v>
      </c>
      <c r="C40" s="233"/>
      <c r="D40" s="233"/>
      <c r="E40" s="241"/>
      <c r="F40" s="241"/>
      <c r="G40" s="241"/>
      <c r="H40" s="244" t="s">
        <v>16</v>
      </c>
      <c r="I40" s="246" t="s">
        <v>535</v>
      </c>
      <c r="J40" s="254" t="s">
        <v>451</v>
      </c>
      <c r="K40" s="254" t="s">
        <v>536</v>
      </c>
      <c r="L40" s="254" t="s">
        <v>537</v>
      </c>
      <c r="M40" s="275" t="s">
        <v>538</v>
      </c>
    </row>
    <row r="41" spans="2:13" ht="27.75" customHeight="1" x14ac:dyDescent="0.2">
      <c r="B41" s="1079" t="s">
        <v>42</v>
      </c>
      <c r="C41" s="1080"/>
      <c r="D41" s="236"/>
      <c r="E41" s="1104" t="s">
        <v>70</v>
      </c>
      <c r="F41" s="1104"/>
      <c r="G41" s="1104"/>
      <c r="H41" s="1105"/>
      <c r="I41" s="247">
        <v>14415</v>
      </c>
      <c r="J41" s="255">
        <v>13756</v>
      </c>
      <c r="K41" s="255">
        <v>13307</v>
      </c>
      <c r="L41" s="255">
        <v>13014</v>
      </c>
      <c r="M41" s="263">
        <v>13409</v>
      </c>
    </row>
    <row r="42" spans="2:13" ht="27.75" customHeight="1" x14ac:dyDescent="0.2">
      <c r="B42" s="1081"/>
      <c r="C42" s="1082"/>
      <c r="D42" s="237"/>
      <c r="E42" s="1095" t="s">
        <v>62</v>
      </c>
      <c r="F42" s="1095"/>
      <c r="G42" s="1095"/>
      <c r="H42" s="1096"/>
      <c r="I42" s="248" t="s">
        <v>208</v>
      </c>
      <c r="J42" s="256" t="s">
        <v>208</v>
      </c>
      <c r="K42" s="256" t="s">
        <v>208</v>
      </c>
      <c r="L42" s="256" t="s">
        <v>208</v>
      </c>
      <c r="M42" s="264" t="s">
        <v>208</v>
      </c>
    </row>
    <row r="43" spans="2:13" ht="27.75" customHeight="1" x14ac:dyDescent="0.2">
      <c r="B43" s="1081"/>
      <c r="C43" s="1082"/>
      <c r="D43" s="237"/>
      <c r="E43" s="1095" t="s">
        <v>72</v>
      </c>
      <c r="F43" s="1095"/>
      <c r="G43" s="1095"/>
      <c r="H43" s="1096"/>
      <c r="I43" s="248">
        <v>7383</v>
      </c>
      <c r="J43" s="256">
        <v>7767</v>
      </c>
      <c r="K43" s="256">
        <v>7827</v>
      </c>
      <c r="L43" s="256">
        <v>7795</v>
      </c>
      <c r="M43" s="264">
        <v>7866</v>
      </c>
    </row>
    <row r="44" spans="2:13" ht="27.75" customHeight="1" x14ac:dyDescent="0.2">
      <c r="B44" s="1081"/>
      <c r="C44" s="1082"/>
      <c r="D44" s="237"/>
      <c r="E44" s="1095" t="s">
        <v>74</v>
      </c>
      <c r="F44" s="1095"/>
      <c r="G44" s="1095"/>
      <c r="H44" s="1096"/>
      <c r="I44" s="248">
        <v>874</v>
      </c>
      <c r="J44" s="256">
        <v>642</v>
      </c>
      <c r="K44" s="256">
        <v>404</v>
      </c>
      <c r="L44" s="256">
        <v>161</v>
      </c>
      <c r="M44" s="264" t="s">
        <v>208</v>
      </c>
    </row>
    <row r="45" spans="2:13" ht="27.75" customHeight="1" x14ac:dyDescent="0.2">
      <c r="B45" s="1081"/>
      <c r="C45" s="1082"/>
      <c r="D45" s="237"/>
      <c r="E45" s="1095" t="s">
        <v>76</v>
      </c>
      <c r="F45" s="1095"/>
      <c r="G45" s="1095"/>
      <c r="H45" s="1096"/>
      <c r="I45" s="248">
        <v>3939</v>
      </c>
      <c r="J45" s="256">
        <v>3876</v>
      </c>
      <c r="K45" s="256">
        <v>3716</v>
      </c>
      <c r="L45" s="256">
        <v>3678</v>
      </c>
      <c r="M45" s="264">
        <v>3625</v>
      </c>
    </row>
    <row r="46" spans="2:13" ht="27.75" customHeight="1" x14ac:dyDescent="0.2">
      <c r="B46" s="1081"/>
      <c r="C46" s="1082"/>
      <c r="D46" s="238"/>
      <c r="E46" s="1095" t="s">
        <v>75</v>
      </c>
      <c r="F46" s="1095"/>
      <c r="G46" s="1095"/>
      <c r="H46" s="1096"/>
      <c r="I46" s="248" t="s">
        <v>208</v>
      </c>
      <c r="J46" s="256">
        <v>322</v>
      </c>
      <c r="K46" s="256">
        <v>420</v>
      </c>
      <c r="L46" s="256">
        <v>550</v>
      </c>
      <c r="M46" s="264">
        <v>623</v>
      </c>
    </row>
    <row r="47" spans="2:13" ht="27.75" customHeight="1" x14ac:dyDescent="0.2">
      <c r="B47" s="1081"/>
      <c r="C47" s="1082"/>
      <c r="D47" s="271"/>
      <c r="E47" s="1101" t="s">
        <v>79</v>
      </c>
      <c r="F47" s="1102"/>
      <c r="G47" s="1102"/>
      <c r="H47" s="1103"/>
      <c r="I47" s="248" t="s">
        <v>208</v>
      </c>
      <c r="J47" s="256" t="s">
        <v>208</v>
      </c>
      <c r="K47" s="256" t="s">
        <v>208</v>
      </c>
      <c r="L47" s="256" t="s">
        <v>208</v>
      </c>
      <c r="M47" s="264" t="s">
        <v>208</v>
      </c>
    </row>
    <row r="48" spans="2:13" ht="27.75" customHeight="1" x14ac:dyDescent="0.2">
      <c r="B48" s="1081"/>
      <c r="C48" s="1082"/>
      <c r="D48" s="237"/>
      <c r="E48" s="1095" t="s">
        <v>86</v>
      </c>
      <c r="F48" s="1095"/>
      <c r="G48" s="1095"/>
      <c r="H48" s="1096"/>
      <c r="I48" s="248" t="s">
        <v>208</v>
      </c>
      <c r="J48" s="256" t="s">
        <v>208</v>
      </c>
      <c r="K48" s="256" t="s">
        <v>208</v>
      </c>
      <c r="L48" s="256" t="s">
        <v>208</v>
      </c>
      <c r="M48" s="264" t="s">
        <v>208</v>
      </c>
    </row>
    <row r="49" spans="2:13" ht="27.75" customHeight="1" x14ac:dyDescent="0.2">
      <c r="B49" s="1083"/>
      <c r="C49" s="1084"/>
      <c r="D49" s="237"/>
      <c r="E49" s="1095" t="s">
        <v>91</v>
      </c>
      <c r="F49" s="1095"/>
      <c r="G49" s="1095"/>
      <c r="H49" s="1096"/>
      <c r="I49" s="248" t="s">
        <v>208</v>
      </c>
      <c r="J49" s="256" t="s">
        <v>208</v>
      </c>
      <c r="K49" s="256" t="s">
        <v>208</v>
      </c>
      <c r="L49" s="256" t="s">
        <v>208</v>
      </c>
      <c r="M49" s="264" t="s">
        <v>208</v>
      </c>
    </row>
    <row r="50" spans="2:13" ht="27.75" customHeight="1" x14ac:dyDescent="0.2">
      <c r="B50" s="1099" t="s">
        <v>93</v>
      </c>
      <c r="C50" s="1100"/>
      <c r="D50" s="272"/>
      <c r="E50" s="1095" t="s">
        <v>94</v>
      </c>
      <c r="F50" s="1095"/>
      <c r="G50" s="1095"/>
      <c r="H50" s="1096"/>
      <c r="I50" s="248">
        <v>5244</v>
      </c>
      <c r="J50" s="256">
        <v>4861</v>
      </c>
      <c r="K50" s="256">
        <v>4421</v>
      </c>
      <c r="L50" s="256">
        <v>4310</v>
      </c>
      <c r="M50" s="264">
        <v>4871</v>
      </c>
    </row>
    <row r="51" spans="2:13" ht="27.75" customHeight="1" x14ac:dyDescent="0.2">
      <c r="B51" s="1081"/>
      <c r="C51" s="1082"/>
      <c r="D51" s="237"/>
      <c r="E51" s="1095" t="s">
        <v>96</v>
      </c>
      <c r="F51" s="1095"/>
      <c r="G51" s="1095"/>
      <c r="H51" s="1096"/>
      <c r="I51" s="248">
        <v>1680</v>
      </c>
      <c r="J51" s="256">
        <v>1670</v>
      </c>
      <c r="K51" s="256">
        <v>1743</v>
      </c>
      <c r="L51" s="256">
        <v>1724</v>
      </c>
      <c r="M51" s="264">
        <v>1721</v>
      </c>
    </row>
    <row r="52" spans="2:13" ht="27.75" customHeight="1" x14ac:dyDescent="0.2">
      <c r="B52" s="1083"/>
      <c r="C52" s="1084"/>
      <c r="D52" s="237"/>
      <c r="E52" s="1095" t="s">
        <v>52</v>
      </c>
      <c r="F52" s="1095"/>
      <c r="G52" s="1095"/>
      <c r="H52" s="1096"/>
      <c r="I52" s="248">
        <v>15857</v>
      </c>
      <c r="J52" s="256">
        <v>15315</v>
      </c>
      <c r="K52" s="256">
        <v>15009</v>
      </c>
      <c r="L52" s="256">
        <v>14964</v>
      </c>
      <c r="M52" s="264">
        <v>15317</v>
      </c>
    </row>
    <row r="53" spans="2:13" ht="27.75" customHeight="1" x14ac:dyDescent="0.2">
      <c r="B53" s="1089" t="s">
        <v>57</v>
      </c>
      <c r="C53" s="1090"/>
      <c r="D53" s="239"/>
      <c r="E53" s="1097" t="s">
        <v>100</v>
      </c>
      <c r="F53" s="1097"/>
      <c r="G53" s="1097"/>
      <c r="H53" s="1098"/>
      <c r="I53" s="249">
        <v>3830</v>
      </c>
      <c r="J53" s="257">
        <v>4517</v>
      </c>
      <c r="K53" s="257">
        <v>4500</v>
      </c>
      <c r="L53" s="257">
        <v>4200</v>
      </c>
      <c r="M53" s="265">
        <v>3614</v>
      </c>
    </row>
    <row r="54" spans="2:13" ht="27.75" customHeight="1" x14ac:dyDescent="0.2">
      <c r="B54" s="270" t="s">
        <v>82</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cGCNzTY08bhBqOiDpf+N1+FIp3ftWJ87MJxeUhbH/GiyTxeOxOMpI+OAiQ2l+PYN+2C0XIYD0IP9iUDKPCmeKQ==" saltValue="8CyxSjmtX/UsAIqVU+xfS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92" t="s">
        <v>98</v>
      </c>
    </row>
    <row r="54" spans="2:8" ht="29.25" customHeight="1" x14ac:dyDescent="0.25">
      <c r="B54" s="276" t="s">
        <v>5</v>
      </c>
      <c r="C54" s="282"/>
      <c r="D54" s="282"/>
      <c r="E54" s="283" t="s">
        <v>16</v>
      </c>
      <c r="F54" s="284" t="s">
        <v>536</v>
      </c>
      <c r="G54" s="284" t="s">
        <v>537</v>
      </c>
      <c r="H54" s="293" t="s">
        <v>538</v>
      </c>
    </row>
    <row r="55" spans="2:8" ht="52.5" customHeight="1" x14ac:dyDescent="0.2">
      <c r="B55" s="277"/>
      <c r="C55" s="1114" t="s">
        <v>104</v>
      </c>
      <c r="D55" s="1114"/>
      <c r="E55" s="1115"/>
      <c r="F55" s="285">
        <v>1542</v>
      </c>
      <c r="G55" s="285">
        <v>1642</v>
      </c>
      <c r="H55" s="294">
        <v>1807</v>
      </c>
    </row>
    <row r="56" spans="2:8" ht="52.5" customHeight="1" x14ac:dyDescent="0.2">
      <c r="B56" s="278"/>
      <c r="C56" s="1116" t="s">
        <v>107</v>
      </c>
      <c r="D56" s="1116"/>
      <c r="E56" s="1117"/>
      <c r="F56" s="286">
        <v>429</v>
      </c>
      <c r="G56" s="286">
        <v>429</v>
      </c>
      <c r="H56" s="295">
        <v>429</v>
      </c>
    </row>
    <row r="57" spans="2:8" ht="53.25" customHeight="1" x14ac:dyDescent="0.2">
      <c r="B57" s="278"/>
      <c r="C57" s="1118" t="s">
        <v>64</v>
      </c>
      <c r="D57" s="1118"/>
      <c r="E57" s="1119"/>
      <c r="F57" s="287">
        <v>2346</v>
      </c>
      <c r="G57" s="287">
        <v>2139</v>
      </c>
      <c r="H57" s="296">
        <v>1998</v>
      </c>
    </row>
    <row r="58" spans="2:8" ht="45.75" customHeight="1" x14ac:dyDescent="0.2">
      <c r="B58" s="279"/>
      <c r="C58" s="1106" t="s">
        <v>399</v>
      </c>
      <c r="D58" s="1107"/>
      <c r="E58" s="1108"/>
      <c r="F58" s="288">
        <v>689</v>
      </c>
      <c r="G58" s="288">
        <v>488</v>
      </c>
      <c r="H58" s="297">
        <v>847</v>
      </c>
    </row>
    <row r="59" spans="2:8" ht="45.75" customHeight="1" x14ac:dyDescent="0.2">
      <c r="B59" s="279"/>
      <c r="C59" s="1106" t="s">
        <v>553</v>
      </c>
      <c r="D59" s="1107"/>
      <c r="E59" s="1108"/>
      <c r="F59" s="288">
        <v>251</v>
      </c>
      <c r="G59" s="288">
        <v>245</v>
      </c>
      <c r="H59" s="297">
        <v>229</v>
      </c>
    </row>
    <row r="60" spans="2:8" ht="45.75" customHeight="1" x14ac:dyDescent="0.2">
      <c r="B60" s="279"/>
      <c r="C60" s="1106" t="s">
        <v>554</v>
      </c>
      <c r="D60" s="1107"/>
      <c r="E60" s="1108"/>
      <c r="F60" s="288">
        <v>232</v>
      </c>
      <c r="G60" s="288">
        <v>232</v>
      </c>
      <c r="H60" s="297">
        <v>232</v>
      </c>
    </row>
    <row r="61" spans="2:8" ht="45.75" customHeight="1" x14ac:dyDescent="0.2">
      <c r="B61" s="279"/>
      <c r="C61" s="1106" t="s">
        <v>293</v>
      </c>
      <c r="D61" s="1107"/>
      <c r="E61" s="1108"/>
      <c r="F61" s="288">
        <v>51</v>
      </c>
      <c r="G61" s="288">
        <v>51</v>
      </c>
      <c r="H61" s="297">
        <v>151</v>
      </c>
    </row>
    <row r="62" spans="2:8" ht="45.75" customHeight="1" x14ac:dyDescent="0.2">
      <c r="B62" s="280"/>
      <c r="C62" s="1109" t="s">
        <v>233</v>
      </c>
      <c r="D62" s="1110"/>
      <c r="E62" s="1111"/>
      <c r="F62" s="289">
        <v>120</v>
      </c>
      <c r="G62" s="291">
        <v>120</v>
      </c>
      <c r="H62" s="291">
        <v>120</v>
      </c>
    </row>
    <row r="63" spans="2:8" ht="52.5" customHeight="1" x14ac:dyDescent="0.2">
      <c r="B63" s="281"/>
      <c r="C63" s="1112" t="s">
        <v>111</v>
      </c>
      <c r="D63" s="1112"/>
      <c r="E63" s="1113"/>
      <c r="F63" s="290">
        <v>4317</v>
      </c>
      <c r="G63" s="290">
        <v>4210</v>
      </c>
      <c r="H63" s="298">
        <v>4235</v>
      </c>
    </row>
    <row r="64" spans="2:8" ht="15" customHeight="1" x14ac:dyDescent="0.2"/>
  </sheetData>
  <sheetProtection algorithmName="SHA-512" hashValue="JIR3IRySD9UNRCNER3lhW/6TfwYcsscohfL3eJvqastCxAj9pUqKcoUJ0j0TDz8Ph/mXnKEOH42gwwRQQJ4zCQ==" saltValue="GMm4GUGmfBtJgSC57b3Ms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9" customWidth="1"/>
    <col min="2" max="8" width="13.33203125" style="299" customWidth="1"/>
    <col min="9" max="16384" width="11.109375" style="299"/>
  </cols>
  <sheetData>
    <row r="1" spans="1:8" x14ac:dyDescent="0.2">
      <c r="A1" s="115"/>
      <c r="B1" s="121"/>
      <c r="C1" s="125"/>
      <c r="D1" s="131"/>
      <c r="E1" s="141"/>
      <c r="F1" s="141"/>
      <c r="G1" s="141"/>
      <c r="H1" s="175"/>
    </row>
    <row r="2" spans="1:8" x14ac:dyDescent="0.2">
      <c r="A2" s="116"/>
      <c r="B2" s="122"/>
      <c r="C2" s="306"/>
      <c r="D2" s="132" t="s">
        <v>81</v>
      </c>
      <c r="E2" s="142"/>
      <c r="F2" s="314" t="s">
        <v>534</v>
      </c>
      <c r="G2" s="166"/>
      <c r="H2" s="176"/>
    </row>
    <row r="3" spans="1:8" x14ac:dyDescent="0.2">
      <c r="A3" s="132" t="s">
        <v>136</v>
      </c>
      <c r="B3" s="124"/>
      <c r="C3" s="307"/>
      <c r="D3" s="310">
        <v>54330</v>
      </c>
      <c r="E3" s="312"/>
      <c r="F3" s="315">
        <v>65876</v>
      </c>
      <c r="G3" s="317"/>
      <c r="H3" s="320"/>
    </row>
    <row r="4" spans="1:8" x14ac:dyDescent="0.2">
      <c r="A4" s="117"/>
      <c r="B4" s="123"/>
      <c r="C4" s="308"/>
      <c r="D4" s="311">
        <v>23675</v>
      </c>
      <c r="E4" s="313"/>
      <c r="F4" s="316">
        <v>36484</v>
      </c>
      <c r="G4" s="318"/>
      <c r="H4" s="321"/>
    </row>
    <row r="5" spans="1:8" x14ac:dyDescent="0.2">
      <c r="A5" s="132" t="s">
        <v>239</v>
      </c>
      <c r="B5" s="124"/>
      <c r="C5" s="307"/>
      <c r="D5" s="310">
        <v>55398</v>
      </c>
      <c r="E5" s="312"/>
      <c r="F5" s="315">
        <v>68468</v>
      </c>
      <c r="G5" s="317"/>
      <c r="H5" s="320"/>
    </row>
    <row r="6" spans="1:8" x14ac:dyDescent="0.2">
      <c r="A6" s="117"/>
      <c r="B6" s="123"/>
      <c r="C6" s="308"/>
      <c r="D6" s="311">
        <v>13901</v>
      </c>
      <c r="E6" s="313"/>
      <c r="F6" s="316">
        <v>34140</v>
      </c>
      <c r="G6" s="318"/>
      <c r="H6" s="321"/>
    </row>
    <row r="7" spans="1:8" x14ac:dyDescent="0.2">
      <c r="A7" s="132" t="s">
        <v>514</v>
      </c>
      <c r="B7" s="124"/>
      <c r="C7" s="307"/>
      <c r="D7" s="310">
        <v>54836</v>
      </c>
      <c r="E7" s="312"/>
      <c r="F7" s="315">
        <v>69729</v>
      </c>
      <c r="G7" s="317"/>
      <c r="H7" s="320"/>
    </row>
    <row r="8" spans="1:8" x14ac:dyDescent="0.2">
      <c r="A8" s="117"/>
      <c r="B8" s="123"/>
      <c r="C8" s="308"/>
      <c r="D8" s="311">
        <v>26979</v>
      </c>
      <c r="E8" s="313"/>
      <c r="F8" s="316">
        <v>38908</v>
      </c>
      <c r="G8" s="318"/>
      <c r="H8" s="321"/>
    </row>
    <row r="9" spans="1:8" x14ac:dyDescent="0.2">
      <c r="A9" s="132" t="s">
        <v>533</v>
      </c>
      <c r="B9" s="124"/>
      <c r="C9" s="307"/>
      <c r="D9" s="310">
        <v>76410</v>
      </c>
      <c r="E9" s="312"/>
      <c r="F9" s="315">
        <v>74581</v>
      </c>
      <c r="G9" s="317"/>
      <c r="H9" s="320"/>
    </row>
    <row r="10" spans="1:8" x14ac:dyDescent="0.2">
      <c r="A10" s="117"/>
      <c r="B10" s="123"/>
      <c r="C10" s="308"/>
      <c r="D10" s="311">
        <v>33995</v>
      </c>
      <c r="E10" s="313"/>
      <c r="F10" s="316">
        <v>41563</v>
      </c>
      <c r="G10" s="318"/>
      <c r="H10" s="321"/>
    </row>
    <row r="11" spans="1:8" x14ac:dyDescent="0.2">
      <c r="A11" s="132" t="s">
        <v>486</v>
      </c>
      <c r="B11" s="124"/>
      <c r="C11" s="307"/>
      <c r="D11" s="310">
        <v>118549</v>
      </c>
      <c r="E11" s="312"/>
      <c r="F11" s="315">
        <v>76347</v>
      </c>
      <c r="G11" s="317"/>
      <c r="H11" s="320"/>
    </row>
    <row r="12" spans="1:8" x14ac:dyDescent="0.2">
      <c r="A12" s="117"/>
      <c r="B12" s="123"/>
      <c r="C12" s="309"/>
      <c r="D12" s="311">
        <v>36646</v>
      </c>
      <c r="E12" s="313"/>
      <c r="F12" s="316">
        <v>41762</v>
      </c>
      <c r="G12" s="318"/>
      <c r="H12" s="321"/>
    </row>
    <row r="13" spans="1:8" x14ac:dyDescent="0.2">
      <c r="A13" s="132"/>
      <c r="B13" s="124"/>
      <c r="C13" s="307"/>
      <c r="D13" s="310">
        <v>71905</v>
      </c>
      <c r="E13" s="312"/>
      <c r="F13" s="315">
        <v>71000</v>
      </c>
      <c r="G13" s="319"/>
      <c r="H13" s="320"/>
    </row>
    <row r="14" spans="1:8" x14ac:dyDescent="0.2">
      <c r="A14" s="117"/>
      <c r="B14" s="123"/>
      <c r="C14" s="308"/>
      <c r="D14" s="311">
        <v>27039</v>
      </c>
      <c r="E14" s="313"/>
      <c r="F14" s="316">
        <v>38571</v>
      </c>
      <c r="G14" s="318"/>
      <c r="H14" s="321"/>
    </row>
    <row r="17" spans="1:11" x14ac:dyDescent="0.2">
      <c r="A17" s="299" t="s">
        <v>29</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88</v>
      </c>
      <c r="B19" s="300">
        <f>ROUND(VALUE(SUBSTITUTE(実質収支比率等に係る経年分析!F$48,"▲","-")),2)</f>
        <v>6.6</v>
      </c>
      <c r="C19" s="300">
        <f>ROUND(VALUE(SUBSTITUTE(実質収支比率等に係る経年分析!G$48,"▲","-")),2)</f>
        <v>5.45</v>
      </c>
      <c r="D19" s="300">
        <f>ROUND(VALUE(SUBSTITUTE(実質収支比率等に係る経年分析!H$48,"▲","-")),2)</f>
        <v>7.42</v>
      </c>
      <c r="E19" s="300">
        <f>ROUND(VALUE(SUBSTITUTE(実質収支比率等に係る経年分析!I$48,"▲","-")),2)</f>
        <v>6.33</v>
      </c>
      <c r="F19" s="300">
        <f>ROUND(VALUE(SUBSTITUTE(実質収支比率等に係る経年分析!J$48,"▲","-")),2)</f>
        <v>8.16</v>
      </c>
    </row>
    <row r="20" spans="1:11" x14ac:dyDescent="0.2">
      <c r="A20" s="300" t="s">
        <v>43</v>
      </c>
      <c r="B20" s="300">
        <f>ROUND(VALUE(SUBSTITUTE(実質収支比率等に係る経年分析!F$47,"▲","-")),2)</f>
        <v>19.510000000000002</v>
      </c>
      <c r="C20" s="300">
        <f>ROUND(VALUE(SUBSTITUTE(実質収支比率等に係る経年分析!G$47,"▲","-")),2)</f>
        <v>17.010000000000002</v>
      </c>
      <c r="D20" s="300">
        <f>ROUND(VALUE(SUBSTITUTE(実質収支比率等に係る経年分析!H$47,"▲","-")),2)</f>
        <v>15.21</v>
      </c>
      <c r="E20" s="300">
        <f>ROUND(VALUE(SUBSTITUTE(実質収支比率等に係る経年分析!I$47,"▲","-")),2)</f>
        <v>16.13</v>
      </c>
      <c r="F20" s="300">
        <f>ROUND(VALUE(SUBSTITUTE(実質収支比率等に係る経年分析!J$47,"▲","-")),2)</f>
        <v>17.52</v>
      </c>
    </row>
    <row r="21" spans="1:11" x14ac:dyDescent="0.2">
      <c r="A21" s="300" t="s">
        <v>114</v>
      </c>
      <c r="B21" s="300">
        <f>IF(ISNUMBER(VALUE(SUBSTITUTE(実質収支比率等に係る経年分析!F$49,"▲","-"))),ROUND(VALUE(SUBSTITUTE(実質収支比率等に係る経年分析!F$49,"▲","-")),2),NA())</f>
        <v>-5.07</v>
      </c>
      <c r="C21" s="300">
        <f>IF(ISNUMBER(VALUE(SUBSTITUTE(実質収支比率等に係る経年分析!G$49,"▲","-"))),ROUND(VALUE(SUBSTITUTE(実質収支比率等に係る経年分析!G$49,"▲","-")),2),NA())</f>
        <v>-3.88</v>
      </c>
      <c r="D21" s="300">
        <f>IF(ISNUMBER(VALUE(SUBSTITUTE(実質収支比率等に係る経年分析!H$49,"▲","-"))),ROUND(VALUE(SUBSTITUTE(実質収支比率等に係る経年分析!H$49,"▲","-")),2),NA())</f>
        <v>0.04</v>
      </c>
      <c r="E21" s="300">
        <f>IF(ISNUMBER(VALUE(SUBSTITUTE(実質収支比率等に係る経年分析!I$49,"▲","-"))),ROUND(VALUE(SUBSTITUTE(実質収支比率等に係る経年分析!I$49,"▲","-")),2),NA())</f>
        <v>-0.08</v>
      </c>
      <c r="F21" s="300">
        <f>IF(ISNUMBER(VALUE(SUBSTITUTE(実質収支比率等に係る経年分析!J$49,"▲","-"))),ROUND(VALUE(SUBSTITUTE(実質収支比率等に係る経年分析!J$49,"▲","-")),2),NA())</f>
        <v>3.52</v>
      </c>
    </row>
    <row r="24" spans="1:11" x14ac:dyDescent="0.2">
      <c r="A24" s="299" t="s">
        <v>101</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116</v>
      </c>
      <c r="C26" s="301" t="s">
        <v>66</v>
      </c>
      <c r="D26" s="301" t="s">
        <v>116</v>
      </c>
      <c r="E26" s="301" t="s">
        <v>66</v>
      </c>
      <c r="F26" s="301" t="s">
        <v>116</v>
      </c>
      <c r="G26" s="301" t="s">
        <v>66</v>
      </c>
      <c r="H26" s="301" t="s">
        <v>116</v>
      </c>
      <c r="I26" s="301" t="s">
        <v>66</v>
      </c>
      <c r="J26" s="301" t="s">
        <v>116</v>
      </c>
      <c r="K26" s="301" t="s">
        <v>66</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0.19</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0.28000000000000003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0.28000000000000003</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0.37</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0.01</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介護保険事業特別会計（介護サービス事業勘定）</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0.7</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0.01</v>
      </c>
    </row>
    <row r="30" spans="1:11" x14ac:dyDescent="0.2">
      <c r="A30" s="301" t="str">
        <f>IF(連結実質赤字比率に係る赤字・黒字の構成分析!C$40="",NA(),連結実質赤字比率に係る赤字・黒字の構成分析!C$40)</f>
        <v>農業集落排水事業特別会計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0.08</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0.11</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0.1</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0.05</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0.05</v>
      </c>
    </row>
    <row r="31" spans="1:11" x14ac:dyDescent="0.2">
      <c r="A31" s="301" t="str">
        <f>IF(連結実質赤字比率に係る赤字・黒字の構成分析!C$39="",NA(),連結実質赤字比率に係る赤字・黒字の構成分析!C$39)</f>
        <v>国民健康保険事業特別会計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2.6</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2.71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1.46</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0.53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0.54</v>
      </c>
    </row>
    <row r="32" spans="1:11" x14ac:dyDescent="0.2">
      <c r="A32" s="301" t="str">
        <f>IF(連結実質赤字比率に係る赤字・黒字の構成分析!C$38="",NA(),連結実質赤字比率に係る赤字・黒字の構成分析!C$38)</f>
        <v>介護保険事業特別会計（保険事業勘定）</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0.45</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0.65</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0.26</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0.57999999999999996</v>
      </c>
    </row>
    <row r="33" spans="1:16" x14ac:dyDescent="0.2">
      <c r="A33" s="301" t="str">
        <f>IF(連結実質赤字比率に係る赤字・黒字の構成分析!C$37="",NA(),連結実質赤字比率に係る赤字・黒字の構成分析!C$37)</f>
        <v>下水道事業会計</v>
      </c>
      <c r="B33" s="301" t="e">
        <f>IF(ROUND(VALUE(SUBSTITUTE(連結実質赤字比率に係る赤字・黒字の構成分析!F$37,"▲","-")),2)&lt;0,ABS(ROUND(VALUE(SUBSTITUTE(連結実質赤字比率に係る赤字・黒字の構成分析!F$37,"▲","-")),2)),NA())</f>
        <v>#VALUE!</v>
      </c>
      <c r="C33" s="301" t="e">
        <f>IF(ROUND(VALUE(SUBSTITUTE(連結実質赤字比率に係る赤字・黒字の構成分析!F$37,"▲","-")),2)&gt;=0,ABS(ROUND(VALUE(SUBSTITUTE(連結実質赤字比率に係る赤字・黒字の構成分析!F$37,"▲","-")),2)),NA())</f>
        <v>#VALUE!</v>
      </c>
      <c r="D33" s="301" t="e">
        <f>IF(ROUND(VALUE(SUBSTITUTE(連結実質赤字比率に係る赤字・黒字の構成分析!G$37,"▲","-")),2)&lt;0,ABS(ROUND(VALUE(SUBSTITUTE(連結実質赤字比率に係る赤字・黒字の構成分析!G$37,"▲","-")),2)),NA())</f>
        <v>#VALUE!</v>
      </c>
      <c r="E33" s="301" t="e">
        <f>IF(ROUND(VALUE(SUBSTITUTE(連結実質赤字比率に係る赤字・黒字の構成分析!G$37,"▲","-")),2)&gt;=0,ABS(ROUND(VALUE(SUBSTITUTE(連結実質赤字比率に係る赤字・黒字の構成分析!G$37,"▲","-")),2)),NA())</f>
        <v>#VALUE!</v>
      </c>
      <c r="F33" s="301" t="e">
        <f>IF(ROUND(VALUE(SUBSTITUTE(連結実質赤字比率に係る赤字・黒字の構成分析!H$37,"▲","-")),2)&lt;0,ABS(ROUND(VALUE(SUBSTITUTE(連結実質赤字比率に係る赤字・黒字の構成分析!H$37,"▲","-")),2)),NA())</f>
        <v>#VALUE!</v>
      </c>
      <c r="G33" s="301" t="e">
        <f>IF(ROUND(VALUE(SUBSTITUTE(連結実質赤字比率に係る赤字・黒字の構成分析!H$37,"▲","-")),2)&gt;=0,ABS(ROUND(VALUE(SUBSTITUTE(連結実質赤字比率に係る赤字・黒字の構成分析!H$37,"▲","-")),2)),NA())</f>
        <v>#VALUE!</v>
      </c>
      <c r="H33" s="301" t="e">
        <f>IF(ROUND(VALUE(SUBSTITUTE(連結実質赤字比率に係る赤字・黒字の構成分析!I$37,"▲","-")),2)&lt;0,ABS(ROUND(VALUE(SUBSTITUTE(連結実質赤字比率に係る赤字・黒字の構成分析!I$37,"▲","-")),2)),NA())</f>
        <v>#VALUE!</v>
      </c>
      <c r="I33" s="301" t="e">
        <f>IF(ROUND(VALUE(SUBSTITUTE(連結実質赤字比率に係る赤字・黒字の構成分析!I$37,"▲","-")),2)&gt;=0,ABS(ROUND(VALUE(SUBSTITUTE(連結実質赤字比率に係る赤字・黒字の構成分析!I$37,"▲","-")),2)),NA())</f>
        <v>#VALUE!</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v>
      </c>
    </row>
    <row r="34" spans="1:16" x14ac:dyDescent="0.2">
      <c r="A34" s="301" t="str">
        <f>IF(連結実質赤字比率に係る赤字・黒字の構成分析!C$36="",NA(),連結実質赤字比率に係る赤字・黒字の構成分析!C$36)</f>
        <v>簡易水道事業会計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#VALUE!</v>
      </c>
      <c r="I34" s="301" t="e">
        <f>IF(ROUND(VALUE(SUBSTITUTE(連結実質赤字比率に係る赤字・黒字の構成分析!I$36,"▲","-")),2)&gt;=0,ABS(ROUND(VALUE(SUBSTITUTE(連結実質赤字比率に係る赤字・黒字の構成分析!I$36,"▲","-")),2)),NA())</f>
        <v>#VALUE!</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3.06</v>
      </c>
    </row>
    <row r="35" spans="1:16" x14ac:dyDescent="0.2">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6.59</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5.44</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7.42</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6.32</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8.16</v>
      </c>
    </row>
    <row r="36" spans="1:16" x14ac:dyDescent="0.2">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7.95</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8.1300000000000008</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8.32</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8.41</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8.4499999999999993</v>
      </c>
    </row>
    <row r="39" spans="1:16" x14ac:dyDescent="0.2">
      <c r="A39" s="299" t="s">
        <v>14</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109</v>
      </c>
      <c r="C41" s="302"/>
      <c r="D41" s="302" t="s">
        <v>117</v>
      </c>
      <c r="E41" s="302" t="s">
        <v>109</v>
      </c>
      <c r="F41" s="302"/>
      <c r="G41" s="302" t="s">
        <v>117</v>
      </c>
      <c r="H41" s="302" t="s">
        <v>109</v>
      </c>
      <c r="I41" s="302"/>
      <c r="J41" s="302" t="s">
        <v>117</v>
      </c>
      <c r="K41" s="302" t="s">
        <v>109</v>
      </c>
      <c r="L41" s="302"/>
      <c r="M41" s="302" t="s">
        <v>117</v>
      </c>
      <c r="N41" s="302" t="s">
        <v>109</v>
      </c>
      <c r="O41" s="302"/>
      <c r="P41" s="302" t="s">
        <v>117</v>
      </c>
    </row>
    <row r="42" spans="1:16" x14ac:dyDescent="0.2">
      <c r="A42" s="302" t="s">
        <v>118</v>
      </c>
      <c r="B42" s="302"/>
      <c r="C42" s="302"/>
      <c r="D42" s="302">
        <f>'実質公債費比率（分子）の構造'!K$52</f>
        <v>1630</v>
      </c>
      <c r="E42" s="302"/>
      <c r="F42" s="302"/>
      <c r="G42" s="302">
        <f>'実質公債費比率（分子）の構造'!L$52</f>
        <v>1655</v>
      </c>
      <c r="H42" s="302"/>
      <c r="I42" s="302"/>
      <c r="J42" s="302">
        <f>'実質公債費比率（分子）の構造'!M$52</f>
        <v>1643</v>
      </c>
      <c r="K42" s="302"/>
      <c r="L42" s="302"/>
      <c r="M42" s="302">
        <f>'実質公債費比率（分子）の構造'!N$52</f>
        <v>1618</v>
      </c>
      <c r="N42" s="302"/>
      <c r="O42" s="302"/>
      <c r="P42" s="302">
        <f>'実質公債費比率（分子）の構造'!O$52</f>
        <v>1477</v>
      </c>
    </row>
    <row r="43" spans="1:16" x14ac:dyDescent="0.2">
      <c r="A43" s="302" t="s">
        <v>47</v>
      </c>
      <c r="B43" s="302">
        <f>'実質公債費比率（分子）の構造'!K$51</f>
        <v>0</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2">
      <c r="A44" s="302" t="s">
        <v>45</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0</v>
      </c>
      <c r="B45" s="302">
        <f>'実質公債費比率（分子）の構造'!K$49</f>
        <v>249</v>
      </c>
      <c r="C45" s="302"/>
      <c r="D45" s="302"/>
      <c r="E45" s="302">
        <f>'実質公債費比率（分子）の構造'!L$49</f>
        <v>250</v>
      </c>
      <c r="F45" s="302"/>
      <c r="G45" s="302"/>
      <c r="H45" s="302">
        <f>'実質公債費比率（分子）の構造'!M$49</f>
        <v>250</v>
      </c>
      <c r="I45" s="302"/>
      <c r="J45" s="302"/>
      <c r="K45" s="302">
        <f>'実質公債費比率（分子）の構造'!N$49</f>
        <v>250</v>
      </c>
      <c r="L45" s="302"/>
      <c r="M45" s="302"/>
      <c r="N45" s="302">
        <f>'実質公債費比率（分子）の構造'!O$49</f>
        <v>163</v>
      </c>
      <c r="O45" s="302"/>
      <c r="P45" s="302"/>
    </row>
    <row r="46" spans="1:16" x14ac:dyDescent="0.2">
      <c r="A46" s="302" t="s">
        <v>40</v>
      </c>
      <c r="B46" s="302">
        <f>'実質公債費比率（分子）の構造'!K$48</f>
        <v>506</v>
      </c>
      <c r="C46" s="302"/>
      <c r="D46" s="302"/>
      <c r="E46" s="302">
        <f>'実質公債費比率（分子）の構造'!L$48</f>
        <v>509</v>
      </c>
      <c r="F46" s="302"/>
      <c r="G46" s="302"/>
      <c r="H46" s="302">
        <f>'実質公債費比率（分子）の構造'!M$48</f>
        <v>487</v>
      </c>
      <c r="I46" s="302"/>
      <c r="J46" s="302"/>
      <c r="K46" s="302">
        <f>'実質公債費比率（分子）の構造'!N$48</f>
        <v>526</v>
      </c>
      <c r="L46" s="302"/>
      <c r="M46" s="302"/>
      <c r="N46" s="302">
        <f>'実質公債費比率（分子）の構造'!O$48</f>
        <v>544</v>
      </c>
      <c r="O46" s="302"/>
      <c r="P46" s="302"/>
    </row>
    <row r="47" spans="1:16" x14ac:dyDescent="0.2">
      <c r="A47" s="302" t="s">
        <v>37</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35</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28</v>
      </c>
      <c r="B49" s="302">
        <f>'実質公債費比率（分子）の構造'!K$45</f>
        <v>1561</v>
      </c>
      <c r="C49" s="302"/>
      <c r="D49" s="302"/>
      <c r="E49" s="302">
        <f>'実質公債費比率（分子）の構造'!L$45</f>
        <v>1606</v>
      </c>
      <c r="F49" s="302"/>
      <c r="G49" s="302"/>
      <c r="H49" s="302">
        <f>'実質公債費比率（分子）の構造'!M$45</f>
        <v>1591</v>
      </c>
      <c r="I49" s="302"/>
      <c r="J49" s="302"/>
      <c r="K49" s="302">
        <f>'実質公債費比率（分子）の構造'!N$45</f>
        <v>1623</v>
      </c>
      <c r="L49" s="302"/>
      <c r="M49" s="302"/>
      <c r="N49" s="302">
        <f>'実質公債費比率（分子）の構造'!O$45</f>
        <v>1561</v>
      </c>
      <c r="O49" s="302"/>
      <c r="P49" s="302"/>
    </row>
    <row r="50" spans="1:16" x14ac:dyDescent="0.2">
      <c r="A50" s="302" t="s">
        <v>60</v>
      </c>
      <c r="B50" s="302" t="e">
        <f>NA()</f>
        <v>#N/A</v>
      </c>
      <c r="C50" s="302">
        <f>IF(ISNUMBER('実質公債費比率（分子）の構造'!K$53),'実質公債費比率（分子）の構造'!K$53,NA())</f>
        <v>686</v>
      </c>
      <c r="D50" s="302" t="e">
        <f>NA()</f>
        <v>#N/A</v>
      </c>
      <c r="E50" s="302" t="e">
        <f>NA()</f>
        <v>#N/A</v>
      </c>
      <c r="F50" s="302">
        <f>IF(ISNUMBER('実質公債費比率（分子）の構造'!L$53),'実質公債費比率（分子）の構造'!L$53,NA())</f>
        <v>710</v>
      </c>
      <c r="G50" s="302" t="e">
        <f>NA()</f>
        <v>#N/A</v>
      </c>
      <c r="H50" s="302" t="e">
        <f>NA()</f>
        <v>#N/A</v>
      </c>
      <c r="I50" s="302">
        <f>IF(ISNUMBER('実質公債費比率（分子）の構造'!M$53),'実質公債費比率（分子）の構造'!M$53,NA())</f>
        <v>685</v>
      </c>
      <c r="J50" s="302" t="e">
        <f>NA()</f>
        <v>#N/A</v>
      </c>
      <c r="K50" s="302" t="e">
        <f>NA()</f>
        <v>#N/A</v>
      </c>
      <c r="L50" s="302">
        <f>IF(ISNUMBER('実質公債費比率（分子）の構造'!N$53),'実質公債費比率（分子）の構造'!N$53,NA())</f>
        <v>781</v>
      </c>
      <c r="M50" s="302" t="e">
        <f>NA()</f>
        <v>#N/A</v>
      </c>
      <c r="N50" s="302" t="e">
        <f>NA()</f>
        <v>#N/A</v>
      </c>
      <c r="O50" s="302">
        <f>IF(ISNUMBER('実質公債費比率（分子）の構造'!O$53),'実質公債費比率（分子）の構造'!O$53,NA())</f>
        <v>791</v>
      </c>
      <c r="P50" s="302" t="e">
        <f>NA()</f>
        <v>#N/A</v>
      </c>
    </row>
    <row r="53" spans="1:16" x14ac:dyDescent="0.2">
      <c r="A53" s="299" t="s">
        <v>121</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124</v>
      </c>
      <c r="C55" s="301"/>
      <c r="D55" s="301" t="s">
        <v>127</v>
      </c>
      <c r="E55" s="301" t="s">
        <v>124</v>
      </c>
      <c r="F55" s="301"/>
      <c r="G55" s="301" t="s">
        <v>127</v>
      </c>
      <c r="H55" s="301" t="s">
        <v>124</v>
      </c>
      <c r="I55" s="301"/>
      <c r="J55" s="301" t="s">
        <v>127</v>
      </c>
      <c r="K55" s="301" t="s">
        <v>124</v>
      </c>
      <c r="L55" s="301"/>
      <c r="M55" s="301" t="s">
        <v>127</v>
      </c>
      <c r="N55" s="301" t="s">
        <v>124</v>
      </c>
      <c r="O55" s="301"/>
      <c r="P55" s="301" t="s">
        <v>127</v>
      </c>
    </row>
    <row r="56" spans="1:16" x14ac:dyDescent="0.2">
      <c r="A56" s="301" t="s">
        <v>52</v>
      </c>
      <c r="B56" s="301"/>
      <c r="C56" s="301"/>
      <c r="D56" s="301">
        <f>'将来負担比率（分子）の構造'!I$52</f>
        <v>15857</v>
      </c>
      <c r="E56" s="301"/>
      <c r="F56" s="301"/>
      <c r="G56" s="301">
        <f>'将来負担比率（分子）の構造'!J$52</f>
        <v>15315</v>
      </c>
      <c r="H56" s="301"/>
      <c r="I56" s="301"/>
      <c r="J56" s="301">
        <f>'将来負担比率（分子）の構造'!K$52</f>
        <v>15009</v>
      </c>
      <c r="K56" s="301"/>
      <c r="L56" s="301"/>
      <c r="M56" s="301">
        <f>'将来負担比率（分子）の構造'!L$52</f>
        <v>14964</v>
      </c>
      <c r="N56" s="301"/>
      <c r="O56" s="301"/>
      <c r="P56" s="301">
        <f>'将来負担比率（分子）の構造'!M$52</f>
        <v>15317</v>
      </c>
    </row>
    <row r="57" spans="1:16" x14ac:dyDescent="0.2">
      <c r="A57" s="301" t="s">
        <v>96</v>
      </c>
      <c r="B57" s="301"/>
      <c r="C57" s="301"/>
      <c r="D57" s="301">
        <f>'将来負担比率（分子）の構造'!I$51</f>
        <v>1680</v>
      </c>
      <c r="E57" s="301"/>
      <c r="F57" s="301"/>
      <c r="G57" s="301">
        <f>'将来負担比率（分子）の構造'!J$51</f>
        <v>1670</v>
      </c>
      <c r="H57" s="301"/>
      <c r="I57" s="301"/>
      <c r="J57" s="301">
        <f>'将来負担比率（分子）の構造'!K$51</f>
        <v>1743</v>
      </c>
      <c r="K57" s="301"/>
      <c r="L57" s="301"/>
      <c r="M57" s="301">
        <f>'将来負担比率（分子）の構造'!L$51</f>
        <v>1724</v>
      </c>
      <c r="N57" s="301"/>
      <c r="O57" s="301"/>
      <c r="P57" s="301">
        <f>'将来負担比率（分子）の構造'!M$51</f>
        <v>1721</v>
      </c>
    </row>
    <row r="58" spans="1:16" x14ac:dyDescent="0.2">
      <c r="A58" s="301" t="s">
        <v>94</v>
      </c>
      <c r="B58" s="301"/>
      <c r="C58" s="301"/>
      <c r="D58" s="301">
        <f>'将来負担比率（分子）の構造'!I$50</f>
        <v>5244</v>
      </c>
      <c r="E58" s="301"/>
      <c r="F58" s="301"/>
      <c r="G58" s="301">
        <f>'将来負担比率（分子）の構造'!J$50</f>
        <v>4861</v>
      </c>
      <c r="H58" s="301"/>
      <c r="I58" s="301"/>
      <c r="J58" s="301">
        <f>'将来負担比率（分子）の構造'!K$50</f>
        <v>4421</v>
      </c>
      <c r="K58" s="301"/>
      <c r="L58" s="301"/>
      <c r="M58" s="301">
        <f>'将来負担比率（分子）の構造'!L$50</f>
        <v>4310</v>
      </c>
      <c r="N58" s="301"/>
      <c r="O58" s="301"/>
      <c r="P58" s="301">
        <f>'将来負担比率（分子）の構造'!M$50</f>
        <v>4871</v>
      </c>
    </row>
    <row r="59" spans="1:16" x14ac:dyDescent="0.2">
      <c r="A59" s="301" t="s">
        <v>91</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86</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75</v>
      </c>
      <c r="B61" s="301" t="str">
        <f>'将来負担比率（分子）の構造'!I$46</f>
        <v>-</v>
      </c>
      <c r="C61" s="301"/>
      <c r="D61" s="301"/>
      <c r="E61" s="301">
        <f>'将来負担比率（分子）の構造'!J$46</f>
        <v>322</v>
      </c>
      <c r="F61" s="301"/>
      <c r="G61" s="301"/>
      <c r="H61" s="301">
        <f>'将来負担比率（分子）の構造'!K$46</f>
        <v>420</v>
      </c>
      <c r="I61" s="301"/>
      <c r="J61" s="301"/>
      <c r="K61" s="301">
        <f>'将来負担比率（分子）の構造'!L$46</f>
        <v>550</v>
      </c>
      <c r="L61" s="301"/>
      <c r="M61" s="301"/>
      <c r="N61" s="301">
        <f>'将来負担比率（分子）の構造'!M$46</f>
        <v>623</v>
      </c>
      <c r="O61" s="301"/>
      <c r="P61" s="301"/>
    </row>
    <row r="62" spans="1:16" x14ac:dyDescent="0.2">
      <c r="A62" s="301" t="s">
        <v>76</v>
      </c>
      <c r="B62" s="301">
        <f>'将来負担比率（分子）の構造'!I$45</f>
        <v>3939</v>
      </c>
      <c r="C62" s="301"/>
      <c r="D62" s="301"/>
      <c r="E62" s="301">
        <f>'将来負担比率（分子）の構造'!J$45</f>
        <v>3876</v>
      </c>
      <c r="F62" s="301"/>
      <c r="G62" s="301"/>
      <c r="H62" s="301">
        <f>'将来負担比率（分子）の構造'!K$45</f>
        <v>3716</v>
      </c>
      <c r="I62" s="301"/>
      <c r="J62" s="301"/>
      <c r="K62" s="301">
        <f>'将来負担比率（分子）の構造'!L$45</f>
        <v>3678</v>
      </c>
      <c r="L62" s="301"/>
      <c r="M62" s="301"/>
      <c r="N62" s="301">
        <f>'将来負担比率（分子）の構造'!M$45</f>
        <v>3625</v>
      </c>
      <c r="O62" s="301"/>
      <c r="P62" s="301"/>
    </row>
    <row r="63" spans="1:16" x14ac:dyDescent="0.2">
      <c r="A63" s="301" t="s">
        <v>74</v>
      </c>
      <c r="B63" s="301">
        <f>'将来負担比率（分子）の構造'!I$44</f>
        <v>874</v>
      </c>
      <c r="C63" s="301"/>
      <c r="D63" s="301"/>
      <c r="E63" s="301">
        <f>'将来負担比率（分子）の構造'!J$44</f>
        <v>642</v>
      </c>
      <c r="F63" s="301"/>
      <c r="G63" s="301"/>
      <c r="H63" s="301">
        <f>'将来負担比率（分子）の構造'!K$44</f>
        <v>404</v>
      </c>
      <c r="I63" s="301"/>
      <c r="J63" s="301"/>
      <c r="K63" s="301">
        <f>'将来負担比率（分子）の構造'!L$44</f>
        <v>161</v>
      </c>
      <c r="L63" s="301"/>
      <c r="M63" s="301"/>
      <c r="N63" s="301" t="str">
        <f>'将来負担比率（分子）の構造'!M$44</f>
        <v>-</v>
      </c>
      <c r="O63" s="301"/>
      <c r="P63" s="301"/>
    </row>
    <row r="64" spans="1:16" x14ac:dyDescent="0.2">
      <c r="A64" s="301" t="s">
        <v>72</v>
      </c>
      <c r="B64" s="301">
        <f>'将来負担比率（分子）の構造'!I$43</f>
        <v>7383</v>
      </c>
      <c r="C64" s="301"/>
      <c r="D64" s="301"/>
      <c r="E64" s="301">
        <f>'将来負担比率（分子）の構造'!J$43</f>
        <v>7767</v>
      </c>
      <c r="F64" s="301"/>
      <c r="G64" s="301"/>
      <c r="H64" s="301">
        <f>'将来負担比率（分子）の構造'!K$43</f>
        <v>7827</v>
      </c>
      <c r="I64" s="301"/>
      <c r="J64" s="301"/>
      <c r="K64" s="301">
        <f>'将来負担比率（分子）の構造'!L$43</f>
        <v>7795</v>
      </c>
      <c r="L64" s="301"/>
      <c r="M64" s="301"/>
      <c r="N64" s="301">
        <f>'将来負担比率（分子）の構造'!M$43</f>
        <v>7866</v>
      </c>
      <c r="O64" s="301"/>
      <c r="P64" s="301"/>
    </row>
    <row r="65" spans="1:16" x14ac:dyDescent="0.2">
      <c r="A65" s="301" t="s">
        <v>62</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70</v>
      </c>
      <c r="B66" s="301">
        <f>'将来負担比率（分子）の構造'!I$41</f>
        <v>14415</v>
      </c>
      <c r="C66" s="301"/>
      <c r="D66" s="301"/>
      <c r="E66" s="301">
        <f>'将来負担比率（分子）の構造'!J$41</f>
        <v>13756</v>
      </c>
      <c r="F66" s="301"/>
      <c r="G66" s="301"/>
      <c r="H66" s="301">
        <f>'将来負担比率（分子）の構造'!K$41</f>
        <v>13307</v>
      </c>
      <c r="I66" s="301"/>
      <c r="J66" s="301"/>
      <c r="K66" s="301">
        <f>'将来負担比率（分子）の構造'!L$41</f>
        <v>13014</v>
      </c>
      <c r="L66" s="301"/>
      <c r="M66" s="301"/>
      <c r="N66" s="301">
        <f>'将来負担比率（分子）の構造'!M$41</f>
        <v>13409</v>
      </c>
      <c r="O66" s="301"/>
      <c r="P66" s="301"/>
    </row>
    <row r="67" spans="1:16" x14ac:dyDescent="0.2">
      <c r="A67" s="301" t="s">
        <v>100</v>
      </c>
      <c r="B67" s="301" t="e">
        <f>NA()</f>
        <v>#N/A</v>
      </c>
      <c r="C67" s="301">
        <f>IF(ISNUMBER('将来負担比率（分子）の構造'!I$53),IF('将来負担比率（分子）の構造'!I$53&lt;0,0,'将来負担比率（分子）の構造'!I$53),NA())</f>
        <v>3830</v>
      </c>
      <c r="D67" s="301" t="e">
        <f>NA()</f>
        <v>#N/A</v>
      </c>
      <c r="E67" s="301" t="e">
        <f>NA()</f>
        <v>#N/A</v>
      </c>
      <c r="F67" s="301">
        <f>IF(ISNUMBER('将来負担比率（分子）の構造'!J$53),IF('将来負担比率（分子）の構造'!J$53&lt;0,0,'将来負担比率（分子）の構造'!J$53),NA())</f>
        <v>4517</v>
      </c>
      <c r="G67" s="301" t="e">
        <f>NA()</f>
        <v>#N/A</v>
      </c>
      <c r="H67" s="301" t="e">
        <f>NA()</f>
        <v>#N/A</v>
      </c>
      <c r="I67" s="301">
        <f>IF(ISNUMBER('将来負担比率（分子）の構造'!K$53),IF('将来負担比率（分子）の構造'!K$53&lt;0,0,'将来負担比率（分子）の構造'!K$53),NA())</f>
        <v>4500</v>
      </c>
      <c r="J67" s="301" t="e">
        <f>NA()</f>
        <v>#N/A</v>
      </c>
      <c r="K67" s="301" t="e">
        <f>NA()</f>
        <v>#N/A</v>
      </c>
      <c r="L67" s="301">
        <f>IF(ISNUMBER('将来負担比率（分子）の構造'!L$53),IF('将来負担比率（分子）の構造'!L$53&lt;0,0,'将来負担比率（分子）の構造'!L$53),NA())</f>
        <v>4200</v>
      </c>
      <c r="M67" s="301" t="e">
        <f>NA()</f>
        <v>#N/A</v>
      </c>
      <c r="N67" s="301" t="e">
        <f>NA()</f>
        <v>#N/A</v>
      </c>
      <c r="O67" s="301">
        <f>IF(ISNUMBER('将来負担比率（分子）の構造'!M$53),IF('将来負担比率（分子）の構造'!M$53&lt;0,0,'将来負担比率（分子）の構造'!M$53),NA())</f>
        <v>3614</v>
      </c>
      <c r="P67" s="301" t="e">
        <f>NA()</f>
        <v>#N/A</v>
      </c>
    </row>
    <row r="70" spans="1:16" x14ac:dyDescent="0.2">
      <c r="A70" s="304" t="s">
        <v>128</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129</v>
      </c>
      <c r="B72" s="305">
        <f>基金残高に係る経年分析!F55</f>
        <v>1542</v>
      </c>
      <c r="C72" s="305">
        <f>基金残高に係る経年分析!G55</f>
        <v>1642</v>
      </c>
      <c r="D72" s="305">
        <f>基金残高に係る経年分析!H55</f>
        <v>1807</v>
      </c>
    </row>
    <row r="73" spans="1:16" x14ac:dyDescent="0.2">
      <c r="A73" s="303" t="s">
        <v>130</v>
      </c>
      <c r="B73" s="305">
        <f>基金残高に係る経年分析!F56</f>
        <v>429</v>
      </c>
      <c r="C73" s="305">
        <f>基金残高に係る経年分析!G56</f>
        <v>429</v>
      </c>
      <c r="D73" s="305">
        <f>基金残高に係る経年分析!H56</f>
        <v>429</v>
      </c>
    </row>
    <row r="74" spans="1:16" x14ac:dyDescent="0.2">
      <c r="A74" s="303" t="s">
        <v>132</v>
      </c>
      <c r="B74" s="305">
        <f>基金残高に係る経年分析!F57</f>
        <v>2346</v>
      </c>
      <c r="C74" s="305">
        <f>基金残高に係る経年分析!G57</f>
        <v>2139</v>
      </c>
      <c r="D74" s="305">
        <f>基金残高に係る経年分析!H57</f>
        <v>1998</v>
      </c>
    </row>
  </sheetData>
  <sheetProtection algorithmName="SHA-512" hashValue="vie1CvbCAJ2D8M9QnHS0zssBhUeg4IoofdUPoM04J9/FzjIdZ2dFQ2CxtM7kR1Fnr8u1of6cM9Y6l5YwNSFFrA==" saltValue="PzvetYyZuEGAwZSD9gV2nQ=="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1" width="6.33203125" style="51" customWidth="1"/>
    <col min="2" max="107" width="2.44140625" style="51" customWidth="1"/>
    <col min="108" max="108" width="6.109375" style="97" customWidth="1"/>
    <col min="109" max="109" width="5.88671875" style="98" customWidth="1"/>
    <col min="110" max="110" width="19.109375" style="51" hidden="1" customWidth="1"/>
    <col min="111" max="115" width="12.6640625" style="51" hidden="1" customWidth="1"/>
    <col min="116" max="349" width="8.6640625" style="51" hidden="1" customWidth="1"/>
    <col min="350" max="355" width="14.88671875" style="51" hidden="1" customWidth="1"/>
    <col min="356" max="357" width="15.88671875" style="51" hidden="1" customWidth="1"/>
    <col min="358" max="363" width="16.109375" style="51" hidden="1" customWidth="1"/>
    <col min="364" max="364" width="6.109375" style="51" hidden="1" customWidth="1"/>
    <col min="365" max="365" width="3" style="51" hidden="1" customWidth="1"/>
    <col min="366" max="605" width="8.6640625" style="51" hidden="1" customWidth="1"/>
    <col min="606" max="611" width="14.88671875" style="51" hidden="1" customWidth="1"/>
    <col min="612" max="613" width="15.88671875" style="51" hidden="1" customWidth="1"/>
    <col min="614" max="619" width="16.109375" style="51" hidden="1" customWidth="1"/>
    <col min="620" max="620" width="6.109375" style="51" hidden="1" customWidth="1"/>
    <col min="621" max="621" width="3" style="51" hidden="1" customWidth="1"/>
    <col min="622" max="861" width="8.6640625" style="51" hidden="1" customWidth="1"/>
    <col min="862" max="867" width="14.88671875" style="51" hidden="1" customWidth="1"/>
    <col min="868" max="869" width="15.88671875" style="51" hidden="1" customWidth="1"/>
    <col min="870" max="875" width="16.109375" style="51" hidden="1" customWidth="1"/>
    <col min="876" max="876" width="6.109375" style="51" hidden="1" customWidth="1"/>
    <col min="877" max="877" width="3" style="51" hidden="1" customWidth="1"/>
    <col min="878" max="1117" width="8.6640625" style="51" hidden="1" customWidth="1"/>
    <col min="1118" max="1123" width="14.88671875" style="51" hidden="1" customWidth="1"/>
    <col min="1124" max="1125" width="15.88671875" style="51" hidden="1" customWidth="1"/>
    <col min="1126" max="1131" width="16.109375" style="51" hidden="1" customWidth="1"/>
    <col min="1132" max="1132" width="6.109375" style="51" hidden="1" customWidth="1"/>
    <col min="1133" max="1133" width="3" style="51" hidden="1" customWidth="1"/>
    <col min="1134" max="1373" width="8.6640625" style="51" hidden="1" customWidth="1"/>
    <col min="1374" max="1379" width="14.88671875" style="51" hidden="1" customWidth="1"/>
    <col min="1380" max="1381" width="15.88671875" style="51" hidden="1" customWidth="1"/>
    <col min="1382" max="1387" width="16.109375" style="51" hidden="1" customWidth="1"/>
    <col min="1388" max="1388" width="6.109375" style="51" hidden="1" customWidth="1"/>
    <col min="1389" max="1389" width="3" style="51" hidden="1" customWidth="1"/>
    <col min="1390" max="1629" width="8.6640625" style="51" hidden="1" customWidth="1"/>
    <col min="1630" max="1635" width="14.88671875" style="51" hidden="1" customWidth="1"/>
    <col min="1636" max="1637" width="15.88671875" style="51" hidden="1" customWidth="1"/>
    <col min="1638" max="1643" width="16.109375" style="51" hidden="1" customWidth="1"/>
    <col min="1644" max="1644" width="6.109375" style="51" hidden="1" customWidth="1"/>
    <col min="1645" max="1645" width="3" style="51" hidden="1" customWidth="1"/>
    <col min="1646" max="1885" width="8.6640625" style="51" hidden="1" customWidth="1"/>
    <col min="1886" max="1891" width="14.88671875" style="51" hidden="1" customWidth="1"/>
    <col min="1892" max="1893" width="15.88671875" style="51" hidden="1" customWidth="1"/>
    <col min="1894" max="1899" width="16.109375" style="51" hidden="1" customWidth="1"/>
    <col min="1900" max="1900" width="6.109375" style="51" hidden="1" customWidth="1"/>
    <col min="1901" max="1901" width="3" style="51" hidden="1" customWidth="1"/>
    <col min="1902" max="2141" width="8.6640625" style="51" hidden="1" customWidth="1"/>
    <col min="2142" max="2147" width="14.88671875" style="51" hidden="1" customWidth="1"/>
    <col min="2148" max="2149" width="15.88671875" style="51" hidden="1" customWidth="1"/>
    <col min="2150" max="2155" width="16.109375" style="51" hidden="1" customWidth="1"/>
    <col min="2156" max="2156" width="6.109375" style="51" hidden="1" customWidth="1"/>
    <col min="2157" max="2157" width="3" style="51" hidden="1" customWidth="1"/>
    <col min="2158" max="2397" width="8.6640625" style="51" hidden="1" customWidth="1"/>
    <col min="2398" max="2403" width="14.88671875" style="51" hidden="1" customWidth="1"/>
    <col min="2404" max="2405" width="15.88671875" style="51" hidden="1" customWidth="1"/>
    <col min="2406" max="2411" width="16.109375" style="51" hidden="1" customWidth="1"/>
    <col min="2412" max="2412" width="6.109375" style="51" hidden="1" customWidth="1"/>
    <col min="2413" max="2413" width="3" style="51" hidden="1" customWidth="1"/>
    <col min="2414" max="2653" width="8.6640625" style="51" hidden="1" customWidth="1"/>
    <col min="2654" max="2659" width="14.88671875" style="51" hidden="1" customWidth="1"/>
    <col min="2660" max="2661" width="15.88671875" style="51" hidden="1" customWidth="1"/>
    <col min="2662" max="2667" width="16.109375" style="51" hidden="1" customWidth="1"/>
    <col min="2668" max="2668" width="6.109375" style="51" hidden="1" customWidth="1"/>
    <col min="2669" max="2669" width="3" style="51" hidden="1" customWidth="1"/>
    <col min="2670" max="2909" width="8.6640625" style="51" hidden="1" customWidth="1"/>
    <col min="2910" max="2915" width="14.88671875" style="51" hidden="1" customWidth="1"/>
    <col min="2916" max="2917" width="15.88671875" style="51" hidden="1" customWidth="1"/>
    <col min="2918" max="2923" width="16.109375" style="51" hidden="1" customWidth="1"/>
    <col min="2924" max="2924" width="6.109375" style="51" hidden="1" customWidth="1"/>
    <col min="2925" max="2925" width="3" style="51" hidden="1" customWidth="1"/>
    <col min="2926" max="3165" width="8.6640625" style="51" hidden="1" customWidth="1"/>
    <col min="3166" max="3171" width="14.88671875" style="51" hidden="1" customWidth="1"/>
    <col min="3172" max="3173" width="15.88671875" style="51" hidden="1" customWidth="1"/>
    <col min="3174" max="3179" width="16.109375" style="51" hidden="1" customWidth="1"/>
    <col min="3180" max="3180" width="6.109375" style="51" hidden="1" customWidth="1"/>
    <col min="3181" max="3181" width="3" style="51" hidden="1" customWidth="1"/>
    <col min="3182" max="3421" width="8.6640625" style="51" hidden="1" customWidth="1"/>
    <col min="3422" max="3427" width="14.88671875" style="51" hidden="1" customWidth="1"/>
    <col min="3428" max="3429" width="15.88671875" style="51" hidden="1" customWidth="1"/>
    <col min="3430" max="3435" width="16.109375" style="51" hidden="1" customWidth="1"/>
    <col min="3436" max="3436" width="6.109375" style="51" hidden="1" customWidth="1"/>
    <col min="3437" max="3437" width="3" style="51" hidden="1" customWidth="1"/>
    <col min="3438" max="3677" width="8.6640625" style="51" hidden="1" customWidth="1"/>
    <col min="3678" max="3683" width="14.88671875" style="51" hidden="1" customWidth="1"/>
    <col min="3684" max="3685" width="15.88671875" style="51" hidden="1" customWidth="1"/>
    <col min="3686" max="3691" width="16.109375" style="51" hidden="1" customWidth="1"/>
    <col min="3692" max="3692" width="6.109375" style="51" hidden="1" customWidth="1"/>
    <col min="3693" max="3693" width="3" style="51" hidden="1" customWidth="1"/>
    <col min="3694" max="3933" width="8.6640625" style="51" hidden="1" customWidth="1"/>
    <col min="3934" max="3939" width="14.88671875" style="51" hidden="1" customWidth="1"/>
    <col min="3940" max="3941" width="15.88671875" style="51" hidden="1" customWidth="1"/>
    <col min="3942" max="3947" width="16.109375" style="51" hidden="1" customWidth="1"/>
    <col min="3948" max="3948" width="6.109375" style="51" hidden="1" customWidth="1"/>
    <col min="3949" max="3949" width="3" style="51" hidden="1" customWidth="1"/>
    <col min="3950" max="4189" width="8.6640625" style="51" hidden="1" customWidth="1"/>
    <col min="4190" max="4195" width="14.88671875" style="51" hidden="1" customWidth="1"/>
    <col min="4196" max="4197" width="15.88671875" style="51" hidden="1" customWidth="1"/>
    <col min="4198" max="4203" width="16.109375" style="51" hidden="1" customWidth="1"/>
    <col min="4204" max="4204" width="6.109375" style="51" hidden="1" customWidth="1"/>
    <col min="4205" max="4205" width="3" style="51" hidden="1" customWidth="1"/>
    <col min="4206" max="4445" width="8.6640625" style="51" hidden="1" customWidth="1"/>
    <col min="4446" max="4451" width="14.88671875" style="51" hidden="1" customWidth="1"/>
    <col min="4452" max="4453" width="15.88671875" style="51" hidden="1" customWidth="1"/>
    <col min="4454" max="4459" width="16.109375" style="51" hidden="1" customWidth="1"/>
    <col min="4460" max="4460" width="6.109375" style="51" hidden="1" customWidth="1"/>
    <col min="4461" max="4461" width="3" style="51" hidden="1" customWidth="1"/>
    <col min="4462" max="4701" width="8.6640625" style="51" hidden="1" customWidth="1"/>
    <col min="4702" max="4707" width="14.88671875" style="51" hidden="1" customWidth="1"/>
    <col min="4708" max="4709" width="15.88671875" style="51" hidden="1" customWidth="1"/>
    <col min="4710" max="4715" width="16.109375" style="51" hidden="1" customWidth="1"/>
    <col min="4716" max="4716" width="6.109375" style="51" hidden="1" customWidth="1"/>
    <col min="4717" max="4717" width="3" style="51" hidden="1" customWidth="1"/>
    <col min="4718" max="4957" width="8.6640625" style="51" hidden="1" customWidth="1"/>
    <col min="4958" max="4963" width="14.88671875" style="51" hidden="1" customWidth="1"/>
    <col min="4964" max="4965" width="15.88671875" style="51" hidden="1" customWidth="1"/>
    <col min="4966" max="4971" width="16.109375" style="51" hidden="1" customWidth="1"/>
    <col min="4972" max="4972" width="6.109375" style="51" hidden="1" customWidth="1"/>
    <col min="4973" max="4973" width="3" style="51" hidden="1" customWidth="1"/>
    <col min="4974" max="5213" width="8.6640625" style="51" hidden="1" customWidth="1"/>
    <col min="5214" max="5219" width="14.88671875" style="51" hidden="1" customWidth="1"/>
    <col min="5220" max="5221" width="15.88671875" style="51" hidden="1" customWidth="1"/>
    <col min="5222" max="5227" width="16.109375" style="51" hidden="1" customWidth="1"/>
    <col min="5228" max="5228" width="6.109375" style="51" hidden="1" customWidth="1"/>
    <col min="5229" max="5229" width="3" style="51" hidden="1" customWidth="1"/>
    <col min="5230" max="5469" width="8.6640625" style="51" hidden="1" customWidth="1"/>
    <col min="5470" max="5475" width="14.88671875" style="51" hidden="1" customWidth="1"/>
    <col min="5476" max="5477" width="15.88671875" style="51" hidden="1" customWidth="1"/>
    <col min="5478" max="5483" width="16.109375" style="51" hidden="1" customWidth="1"/>
    <col min="5484" max="5484" width="6.109375" style="51" hidden="1" customWidth="1"/>
    <col min="5485" max="5485" width="3" style="51" hidden="1" customWidth="1"/>
    <col min="5486" max="5725" width="8.6640625" style="51" hidden="1" customWidth="1"/>
    <col min="5726" max="5731" width="14.88671875" style="51" hidden="1" customWidth="1"/>
    <col min="5732" max="5733" width="15.88671875" style="51" hidden="1" customWidth="1"/>
    <col min="5734" max="5739" width="16.109375" style="51" hidden="1" customWidth="1"/>
    <col min="5740" max="5740" width="6.109375" style="51" hidden="1" customWidth="1"/>
    <col min="5741" max="5741" width="3" style="51" hidden="1" customWidth="1"/>
    <col min="5742" max="5981" width="8.6640625" style="51" hidden="1" customWidth="1"/>
    <col min="5982" max="5987" width="14.88671875" style="51" hidden="1" customWidth="1"/>
    <col min="5988" max="5989" width="15.88671875" style="51" hidden="1" customWidth="1"/>
    <col min="5990" max="5995" width="16.109375" style="51" hidden="1" customWidth="1"/>
    <col min="5996" max="5996" width="6.109375" style="51" hidden="1" customWidth="1"/>
    <col min="5997" max="5997" width="3" style="51" hidden="1" customWidth="1"/>
    <col min="5998" max="6237" width="8.6640625" style="51" hidden="1" customWidth="1"/>
    <col min="6238" max="6243" width="14.88671875" style="51" hidden="1" customWidth="1"/>
    <col min="6244" max="6245" width="15.88671875" style="51" hidden="1" customWidth="1"/>
    <col min="6246" max="6251" width="16.109375" style="51" hidden="1" customWidth="1"/>
    <col min="6252" max="6252" width="6.109375" style="51" hidden="1" customWidth="1"/>
    <col min="6253" max="6253" width="3" style="51" hidden="1" customWidth="1"/>
    <col min="6254" max="6493" width="8.6640625" style="51" hidden="1" customWidth="1"/>
    <col min="6494" max="6499" width="14.88671875" style="51" hidden="1" customWidth="1"/>
    <col min="6500" max="6501" width="15.88671875" style="51" hidden="1" customWidth="1"/>
    <col min="6502" max="6507" width="16.109375" style="51" hidden="1" customWidth="1"/>
    <col min="6508" max="6508" width="6.109375" style="51" hidden="1" customWidth="1"/>
    <col min="6509" max="6509" width="3" style="51" hidden="1" customWidth="1"/>
    <col min="6510" max="6749" width="8.6640625" style="51" hidden="1" customWidth="1"/>
    <col min="6750" max="6755" width="14.88671875" style="51" hidden="1" customWidth="1"/>
    <col min="6756" max="6757" width="15.88671875" style="51" hidden="1" customWidth="1"/>
    <col min="6758" max="6763" width="16.109375" style="51" hidden="1" customWidth="1"/>
    <col min="6764" max="6764" width="6.109375" style="51" hidden="1" customWidth="1"/>
    <col min="6765" max="6765" width="3" style="51" hidden="1" customWidth="1"/>
    <col min="6766" max="7005" width="8.6640625" style="51" hidden="1" customWidth="1"/>
    <col min="7006" max="7011" width="14.88671875" style="51" hidden="1" customWidth="1"/>
    <col min="7012" max="7013" width="15.88671875" style="51" hidden="1" customWidth="1"/>
    <col min="7014" max="7019" width="16.109375" style="51" hidden="1" customWidth="1"/>
    <col min="7020" max="7020" width="6.109375" style="51" hidden="1" customWidth="1"/>
    <col min="7021" max="7021" width="3" style="51" hidden="1" customWidth="1"/>
    <col min="7022" max="7261" width="8.6640625" style="51" hidden="1" customWidth="1"/>
    <col min="7262" max="7267" width="14.88671875" style="51" hidden="1" customWidth="1"/>
    <col min="7268" max="7269" width="15.88671875" style="51" hidden="1" customWidth="1"/>
    <col min="7270" max="7275" width="16.109375" style="51" hidden="1" customWidth="1"/>
    <col min="7276" max="7276" width="6.109375" style="51" hidden="1" customWidth="1"/>
    <col min="7277" max="7277" width="3" style="51" hidden="1" customWidth="1"/>
    <col min="7278" max="7517" width="8.6640625" style="51" hidden="1" customWidth="1"/>
    <col min="7518" max="7523" width="14.88671875" style="51" hidden="1" customWidth="1"/>
    <col min="7524" max="7525" width="15.88671875" style="51" hidden="1" customWidth="1"/>
    <col min="7526" max="7531" width="16.109375" style="51" hidden="1" customWidth="1"/>
    <col min="7532" max="7532" width="6.109375" style="51" hidden="1" customWidth="1"/>
    <col min="7533" max="7533" width="3" style="51" hidden="1" customWidth="1"/>
    <col min="7534" max="7773" width="8.6640625" style="51" hidden="1" customWidth="1"/>
    <col min="7774" max="7779" width="14.88671875" style="51" hidden="1" customWidth="1"/>
    <col min="7780" max="7781" width="15.88671875" style="51" hidden="1" customWidth="1"/>
    <col min="7782" max="7787" width="16.109375" style="51" hidden="1" customWidth="1"/>
    <col min="7788" max="7788" width="6.109375" style="51" hidden="1" customWidth="1"/>
    <col min="7789" max="7789" width="3" style="51" hidden="1" customWidth="1"/>
    <col min="7790" max="8029" width="8.6640625" style="51" hidden="1" customWidth="1"/>
    <col min="8030" max="8035" width="14.88671875" style="51" hidden="1" customWidth="1"/>
    <col min="8036" max="8037" width="15.88671875" style="51" hidden="1" customWidth="1"/>
    <col min="8038" max="8043" width="16.109375" style="51" hidden="1" customWidth="1"/>
    <col min="8044" max="8044" width="6.109375" style="51" hidden="1" customWidth="1"/>
    <col min="8045" max="8045" width="3" style="51" hidden="1" customWidth="1"/>
    <col min="8046" max="8285" width="8.6640625" style="51" hidden="1" customWidth="1"/>
    <col min="8286" max="8291" width="14.88671875" style="51" hidden="1" customWidth="1"/>
    <col min="8292" max="8293" width="15.88671875" style="51" hidden="1" customWidth="1"/>
    <col min="8294" max="8299" width="16.109375" style="51" hidden="1" customWidth="1"/>
    <col min="8300" max="8300" width="6.109375" style="51" hidden="1" customWidth="1"/>
    <col min="8301" max="8301" width="3" style="51" hidden="1" customWidth="1"/>
    <col min="8302" max="8541" width="8.6640625" style="51" hidden="1" customWidth="1"/>
    <col min="8542" max="8547" width="14.88671875" style="51" hidden="1" customWidth="1"/>
    <col min="8548" max="8549" width="15.88671875" style="51" hidden="1" customWidth="1"/>
    <col min="8550" max="8555" width="16.109375" style="51" hidden="1" customWidth="1"/>
    <col min="8556" max="8556" width="6.109375" style="51" hidden="1" customWidth="1"/>
    <col min="8557" max="8557" width="3" style="51" hidden="1" customWidth="1"/>
    <col min="8558" max="8797" width="8.6640625" style="51" hidden="1" customWidth="1"/>
    <col min="8798" max="8803" width="14.88671875" style="51" hidden="1" customWidth="1"/>
    <col min="8804" max="8805" width="15.88671875" style="51" hidden="1" customWidth="1"/>
    <col min="8806" max="8811" width="16.109375" style="51" hidden="1" customWidth="1"/>
    <col min="8812" max="8812" width="6.109375" style="51" hidden="1" customWidth="1"/>
    <col min="8813" max="8813" width="3" style="51" hidden="1" customWidth="1"/>
    <col min="8814" max="9053" width="8.6640625" style="51" hidden="1" customWidth="1"/>
    <col min="9054" max="9059" width="14.88671875" style="51" hidden="1" customWidth="1"/>
    <col min="9060" max="9061" width="15.88671875" style="51" hidden="1" customWidth="1"/>
    <col min="9062" max="9067" width="16.109375" style="51" hidden="1" customWidth="1"/>
    <col min="9068" max="9068" width="6.109375" style="51" hidden="1" customWidth="1"/>
    <col min="9069" max="9069" width="3" style="51" hidden="1" customWidth="1"/>
    <col min="9070" max="9309" width="8.6640625" style="51" hidden="1" customWidth="1"/>
    <col min="9310" max="9315" width="14.88671875" style="51" hidden="1" customWidth="1"/>
    <col min="9316" max="9317" width="15.88671875" style="51" hidden="1" customWidth="1"/>
    <col min="9318" max="9323" width="16.109375" style="51" hidden="1" customWidth="1"/>
    <col min="9324" max="9324" width="6.109375" style="51" hidden="1" customWidth="1"/>
    <col min="9325" max="9325" width="3" style="51" hidden="1" customWidth="1"/>
    <col min="9326" max="9565" width="8.6640625" style="51" hidden="1" customWidth="1"/>
    <col min="9566" max="9571" width="14.88671875" style="51" hidden="1" customWidth="1"/>
    <col min="9572" max="9573" width="15.88671875" style="51" hidden="1" customWidth="1"/>
    <col min="9574" max="9579" width="16.109375" style="51" hidden="1" customWidth="1"/>
    <col min="9580" max="9580" width="6.109375" style="51" hidden="1" customWidth="1"/>
    <col min="9581" max="9581" width="3" style="51" hidden="1" customWidth="1"/>
    <col min="9582" max="9821" width="8.6640625" style="51" hidden="1" customWidth="1"/>
    <col min="9822" max="9827" width="14.88671875" style="51" hidden="1" customWidth="1"/>
    <col min="9828" max="9829" width="15.88671875" style="51" hidden="1" customWidth="1"/>
    <col min="9830" max="9835" width="16.109375" style="51" hidden="1" customWidth="1"/>
    <col min="9836" max="9836" width="6.109375" style="51" hidden="1" customWidth="1"/>
    <col min="9837" max="9837" width="3" style="51" hidden="1" customWidth="1"/>
    <col min="9838" max="10077" width="8.6640625" style="51" hidden="1" customWidth="1"/>
    <col min="10078" max="10083" width="14.88671875" style="51" hidden="1" customWidth="1"/>
    <col min="10084" max="10085" width="15.88671875" style="51" hidden="1" customWidth="1"/>
    <col min="10086" max="10091" width="16.109375" style="51" hidden="1" customWidth="1"/>
    <col min="10092" max="10092" width="6.109375" style="51" hidden="1" customWidth="1"/>
    <col min="10093" max="10093" width="3" style="51" hidden="1" customWidth="1"/>
    <col min="10094" max="10333" width="8.6640625" style="51" hidden="1" customWidth="1"/>
    <col min="10334" max="10339" width="14.88671875" style="51" hidden="1" customWidth="1"/>
    <col min="10340" max="10341" width="15.88671875" style="51" hidden="1" customWidth="1"/>
    <col min="10342" max="10347" width="16.109375" style="51" hidden="1" customWidth="1"/>
    <col min="10348" max="10348" width="6.109375" style="51" hidden="1" customWidth="1"/>
    <col min="10349" max="10349" width="3" style="51" hidden="1" customWidth="1"/>
    <col min="10350" max="10589" width="8.6640625" style="51" hidden="1" customWidth="1"/>
    <col min="10590" max="10595" width="14.88671875" style="51" hidden="1" customWidth="1"/>
    <col min="10596" max="10597" width="15.88671875" style="51" hidden="1" customWidth="1"/>
    <col min="10598" max="10603" width="16.109375" style="51" hidden="1" customWidth="1"/>
    <col min="10604" max="10604" width="6.109375" style="51" hidden="1" customWidth="1"/>
    <col min="10605" max="10605" width="3" style="51" hidden="1" customWidth="1"/>
    <col min="10606" max="10845" width="8.6640625" style="51" hidden="1" customWidth="1"/>
    <col min="10846" max="10851" width="14.88671875" style="51" hidden="1" customWidth="1"/>
    <col min="10852" max="10853" width="15.88671875" style="51" hidden="1" customWidth="1"/>
    <col min="10854" max="10859" width="16.109375" style="51" hidden="1" customWidth="1"/>
    <col min="10860" max="10860" width="6.109375" style="51" hidden="1" customWidth="1"/>
    <col min="10861" max="10861" width="3" style="51" hidden="1" customWidth="1"/>
    <col min="10862" max="11101" width="8.6640625" style="51" hidden="1" customWidth="1"/>
    <col min="11102" max="11107" width="14.88671875" style="51" hidden="1" customWidth="1"/>
    <col min="11108" max="11109" width="15.88671875" style="51" hidden="1" customWidth="1"/>
    <col min="11110" max="11115" width="16.109375" style="51" hidden="1" customWidth="1"/>
    <col min="11116" max="11116" width="6.109375" style="51" hidden="1" customWidth="1"/>
    <col min="11117" max="11117" width="3" style="51" hidden="1" customWidth="1"/>
    <col min="11118" max="11357" width="8.6640625" style="51" hidden="1" customWidth="1"/>
    <col min="11358" max="11363" width="14.88671875" style="51" hidden="1" customWidth="1"/>
    <col min="11364" max="11365" width="15.88671875" style="51" hidden="1" customWidth="1"/>
    <col min="11366" max="11371" width="16.109375" style="51" hidden="1" customWidth="1"/>
    <col min="11372" max="11372" width="6.109375" style="51" hidden="1" customWidth="1"/>
    <col min="11373" max="11373" width="3" style="51" hidden="1" customWidth="1"/>
    <col min="11374" max="11613" width="8.6640625" style="51" hidden="1" customWidth="1"/>
    <col min="11614" max="11619" width="14.88671875" style="51" hidden="1" customWidth="1"/>
    <col min="11620" max="11621" width="15.88671875" style="51" hidden="1" customWidth="1"/>
    <col min="11622" max="11627" width="16.109375" style="51" hidden="1" customWidth="1"/>
    <col min="11628" max="11628" width="6.109375" style="51" hidden="1" customWidth="1"/>
    <col min="11629" max="11629" width="3" style="51" hidden="1" customWidth="1"/>
    <col min="11630" max="11869" width="8.6640625" style="51" hidden="1" customWidth="1"/>
    <col min="11870" max="11875" width="14.88671875" style="51" hidden="1" customWidth="1"/>
    <col min="11876" max="11877" width="15.88671875" style="51" hidden="1" customWidth="1"/>
    <col min="11878" max="11883" width="16.109375" style="51" hidden="1" customWidth="1"/>
    <col min="11884" max="11884" width="6.109375" style="51" hidden="1" customWidth="1"/>
    <col min="11885" max="11885" width="3" style="51" hidden="1" customWidth="1"/>
    <col min="11886" max="12125" width="8.6640625" style="51" hidden="1" customWidth="1"/>
    <col min="12126" max="12131" width="14.88671875" style="51" hidden="1" customWidth="1"/>
    <col min="12132" max="12133" width="15.88671875" style="51" hidden="1" customWidth="1"/>
    <col min="12134" max="12139" width="16.109375" style="51" hidden="1" customWidth="1"/>
    <col min="12140" max="12140" width="6.109375" style="51" hidden="1" customWidth="1"/>
    <col min="12141" max="12141" width="3" style="51" hidden="1" customWidth="1"/>
    <col min="12142" max="12381" width="8.6640625" style="51" hidden="1" customWidth="1"/>
    <col min="12382" max="12387" width="14.88671875" style="51" hidden="1" customWidth="1"/>
    <col min="12388" max="12389" width="15.88671875" style="51" hidden="1" customWidth="1"/>
    <col min="12390" max="12395" width="16.109375" style="51" hidden="1" customWidth="1"/>
    <col min="12396" max="12396" width="6.109375" style="51" hidden="1" customWidth="1"/>
    <col min="12397" max="12397" width="3" style="51" hidden="1" customWidth="1"/>
    <col min="12398" max="12637" width="8.6640625" style="51" hidden="1" customWidth="1"/>
    <col min="12638" max="12643" width="14.88671875" style="51" hidden="1" customWidth="1"/>
    <col min="12644" max="12645" width="15.88671875" style="51" hidden="1" customWidth="1"/>
    <col min="12646" max="12651" width="16.109375" style="51" hidden="1" customWidth="1"/>
    <col min="12652" max="12652" width="6.109375" style="51" hidden="1" customWidth="1"/>
    <col min="12653" max="12653" width="3" style="51" hidden="1" customWidth="1"/>
    <col min="12654" max="12893" width="8.6640625" style="51" hidden="1" customWidth="1"/>
    <col min="12894" max="12899" width="14.88671875" style="51" hidden="1" customWidth="1"/>
    <col min="12900" max="12901" width="15.88671875" style="51" hidden="1" customWidth="1"/>
    <col min="12902" max="12907" width="16.109375" style="51" hidden="1" customWidth="1"/>
    <col min="12908" max="12908" width="6.109375" style="51" hidden="1" customWidth="1"/>
    <col min="12909" max="12909" width="3" style="51" hidden="1" customWidth="1"/>
    <col min="12910" max="13149" width="8.6640625" style="51" hidden="1" customWidth="1"/>
    <col min="13150" max="13155" width="14.88671875" style="51" hidden="1" customWidth="1"/>
    <col min="13156" max="13157" width="15.88671875" style="51" hidden="1" customWidth="1"/>
    <col min="13158" max="13163" width="16.109375" style="51" hidden="1" customWidth="1"/>
    <col min="13164" max="13164" width="6.109375" style="51" hidden="1" customWidth="1"/>
    <col min="13165" max="13165" width="3" style="51" hidden="1" customWidth="1"/>
    <col min="13166" max="13405" width="8.6640625" style="51" hidden="1" customWidth="1"/>
    <col min="13406" max="13411" width="14.88671875" style="51" hidden="1" customWidth="1"/>
    <col min="13412" max="13413" width="15.88671875" style="51" hidden="1" customWidth="1"/>
    <col min="13414" max="13419" width="16.109375" style="51" hidden="1" customWidth="1"/>
    <col min="13420" max="13420" width="6.109375" style="51" hidden="1" customWidth="1"/>
    <col min="13421" max="13421" width="3" style="51" hidden="1" customWidth="1"/>
    <col min="13422" max="13661" width="8.6640625" style="51" hidden="1" customWidth="1"/>
    <col min="13662" max="13667" width="14.88671875" style="51" hidden="1" customWidth="1"/>
    <col min="13668" max="13669" width="15.88671875" style="51" hidden="1" customWidth="1"/>
    <col min="13670" max="13675" width="16.109375" style="51" hidden="1" customWidth="1"/>
    <col min="13676" max="13676" width="6.109375" style="51" hidden="1" customWidth="1"/>
    <col min="13677" max="13677" width="3" style="51" hidden="1" customWidth="1"/>
    <col min="13678" max="13917" width="8.6640625" style="51" hidden="1" customWidth="1"/>
    <col min="13918" max="13923" width="14.88671875" style="51" hidden="1" customWidth="1"/>
    <col min="13924" max="13925" width="15.88671875" style="51" hidden="1" customWidth="1"/>
    <col min="13926" max="13931" width="16.109375" style="51" hidden="1" customWidth="1"/>
    <col min="13932" max="13932" width="6.109375" style="51" hidden="1" customWidth="1"/>
    <col min="13933" max="13933" width="3" style="51" hidden="1" customWidth="1"/>
    <col min="13934" max="14173" width="8.6640625" style="51" hidden="1" customWidth="1"/>
    <col min="14174" max="14179" width="14.88671875" style="51" hidden="1" customWidth="1"/>
    <col min="14180" max="14181" width="15.88671875" style="51" hidden="1" customWidth="1"/>
    <col min="14182" max="14187" width="16.109375" style="51" hidden="1" customWidth="1"/>
    <col min="14188" max="14188" width="6.109375" style="51" hidden="1" customWidth="1"/>
    <col min="14189" max="14189" width="3" style="51" hidden="1" customWidth="1"/>
    <col min="14190" max="14429" width="8.6640625" style="51" hidden="1" customWidth="1"/>
    <col min="14430" max="14435" width="14.88671875" style="51" hidden="1" customWidth="1"/>
    <col min="14436" max="14437" width="15.88671875" style="51" hidden="1" customWidth="1"/>
    <col min="14438" max="14443" width="16.109375" style="51" hidden="1" customWidth="1"/>
    <col min="14444" max="14444" width="6.109375" style="51" hidden="1" customWidth="1"/>
    <col min="14445" max="14445" width="3" style="51" hidden="1" customWidth="1"/>
    <col min="14446" max="14685" width="8.6640625" style="51" hidden="1" customWidth="1"/>
    <col min="14686" max="14691" width="14.88671875" style="51" hidden="1" customWidth="1"/>
    <col min="14692" max="14693" width="15.88671875" style="51" hidden="1" customWidth="1"/>
    <col min="14694" max="14699" width="16.109375" style="51" hidden="1" customWidth="1"/>
    <col min="14700" max="14700" width="6.109375" style="51" hidden="1" customWidth="1"/>
    <col min="14701" max="14701" width="3" style="51" hidden="1" customWidth="1"/>
    <col min="14702" max="14941" width="8.6640625" style="51" hidden="1" customWidth="1"/>
    <col min="14942" max="14947" width="14.88671875" style="51" hidden="1" customWidth="1"/>
    <col min="14948" max="14949" width="15.88671875" style="51" hidden="1" customWidth="1"/>
    <col min="14950" max="14955" width="16.109375" style="51" hidden="1" customWidth="1"/>
    <col min="14956" max="14956" width="6.109375" style="51" hidden="1" customWidth="1"/>
    <col min="14957" max="14957" width="3" style="51" hidden="1" customWidth="1"/>
    <col min="14958" max="15197" width="8.6640625" style="51" hidden="1" customWidth="1"/>
    <col min="15198" max="15203" width="14.88671875" style="51" hidden="1" customWidth="1"/>
    <col min="15204" max="15205" width="15.88671875" style="51" hidden="1" customWidth="1"/>
    <col min="15206" max="15211" width="16.109375" style="51" hidden="1" customWidth="1"/>
    <col min="15212" max="15212" width="6.109375" style="51" hidden="1" customWidth="1"/>
    <col min="15213" max="15213" width="3" style="51" hidden="1" customWidth="1"/>
    <col min="15214" max="15453" width="8.6640625" style="51" hidden="1" customWidth="1"/>
    <col min="15454" max="15459" width="14.88671875" style="51" hidden="1" customWidth="1"/>
    <col min="15460" max="15461" width="15.88671875" style="51" hidden="1" customWidth="1"/>
    <col min="15462" max="15467" width="16.109375" style="51" hidden="1" customWidth="1"/>
    <col min="15468" max="15468" width="6.109375" style="51" hidden="1" customWidth="1"/>
    <col min="15469" max="15469" width="3" style="51" hidden="1" customWidth="1"/>
    <col min="15470" max="15709" width="8.6640625" style="51" hidden="1" customWidth="1"/>
    <col min="15710" max="15715" width="14.88671875" style="51" hidden="1" customWidth="1"/>
    <col min="15716" max="15717" width="15.88671875" style="51" hidden="1" customWidth="1"/>
    <col min="15718" max="15723" width="16.109375" style="51" hidden="1" customWidth="1"/>
    <col min="15724" max="15724" width="6.109375" style="51" hidden="1" customWidth="1"/>
    <col min="15725" max="15725" width="3" style="51" hidden="1" customWidth="1"/>
    <col min="15726" max="15965" width="8.6640625" style="51" hidden="1" customWidth="1"/>
    <col min="15966" max="15971" width="14.88671875" style="51" hidden="1" customWidth="1"/>
    <col min="15972" max="15973" width="15.88671875" style="51" hidden="1" customWidth="1"/>
    <col min="15974" max="15979" width="16.109375" style="51" hidden="1" customWidth="1"/>
    <col min="15980" max="15980" width="6.109375" style="51" hidden="1" customWidth="1"/>
    <col min="15981" max="15981" width="3" style="51" hidden="1" customWidth="1"/>
    <col min="15982" max="16221" width="8.6640625" style="51" hidden="1" customWidth="1"/>
    <col min="16222" max="16227" width="14.88671875" style="51" hidden="1" customWidth="1"/>
    <col min="16228" max="16229" width="15.88671875" style="51" hidden="1" customWidth="1"/>
    <col min="16230" max="16235" width="16.109375" style="51" hidden="1" customWidth="1"/>
    <col min="16236" max="16236" width="6.109375" style="51" hidden="1" customWidth="1"/>
    <col min="16237" max="16237" width="3" style="51" hidden="1" customWidth="1"/>
    <col min="16238" max="16384" width="8.6640625" style="51" hidden="1" customWidth="1"/>
  </cols>
  <sheetData>
    <row r="1" spans="1:143" ht="42.75" customHeight="1" x14ac:dyDescent="0.2">
      <c r="A1" s="323"/>
      <c r="B1" s="325"/>
      <c r="DD1" s="109"/>
      <c r="DE1" s="109"/>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ht="13.2"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ht="13.2"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ht="13.2"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ht="13.2"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ht="13.2"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ht="13.2"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ht="13.2"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33</v>
      </c>
    </row>
    <row r="11" spans="1:143" s="96" customFormat="1" ht="13.2"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ht="13.2"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33</v>
      </c>
    </row>
    <row r="13" spans="1:143" s="96" customFormat="1" ht="13.2"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ht="13.2"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ht="13.2" x14ac:dyDescent="0.2">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ht="13.2" x14ac:dyDescent="0.2">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ht="13.2" x14ac:dyDescent="0.2">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ht="13.2" x14ac:dyDescent="0.2">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ht="13.2" x14ac:dyDescent="0.2">
      <c r="DD19" s="109"/>
      <c r="DE19" s="109"/>
    </row>
    <row r="20" spans="1:351" ht="13.2" x14ac:dyDescent="0.2">
      <c r="DD20" s="109"/>
      <c r="DE20" s="109"/>
    </row>
    <row r="21" spans="1:351" ht="16.2" x14ac:dyDescent="0.2">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6.2" x14ac:dyDescent="0.2">
      <c r="B22" s="98"/>
      <c r="MM22" s="349"/>
    </row>
    <row r="23" spans="1:351" ht="13.2" x14ac:dyDescent="0.2">
      <c r="B23" s="98"/>
    </row>
    <row r="24" spans="1:351" ht="13.2" x14ac:dyDescent="0.2">
      <c r="B24" s="98"/>
    </row>
    <row r="25" spans="1:351" ht="13.2" x14ac:dyDescent="0.2">
      <c r="B25" s="98"/>
    </row>
    <row r="26" spans="1:351" ht="13.2" x14ac:dyDescent="0.2">
      <c r="B26" s="98"/>
    </row>
    <row r="27" spans="1:351" ht="13.2" x14ac:dyDescent="0.2">
      <c r="B27" s="98"/>
    </row>
    <row r="28" spans="1:351" ht="13.2" x14ac:dyDescent="0.2">
      <c r="B28" s="98"/>
    </row>
    <row r="29" spans="1:351" ht="13.2" x14ac:dyDescent="0.2">
      <c r="B29" s="98"/>
    </row>
    <row r="30" spans="1:351" ht="13.2" x14ac:dyDescent="0.2">
      <c r="B30" s="98"/>
    </row>
    <row r="31" spans="1:351" ht="13.2" x14ac:dyDescent="0.2">
      <c r="B31" s="98"/>
    </row>
    <row r="32" spans="1:351" ht="13.2" x14ac:dyDescent="0.2">
      <c r="B32" s="98"/>
    </row>
    <row r="33" spans="2:109" ht="13.2" x14ac:dyDescent="0.2">
      <c r="B33" s="98"/>
    </row>
    <row r="34" spans="2:109" ht="13.2" x14ac:dyDescent="0.2">
      <c r="B34" s="98"/>
    </row>
    <row r="35" spans="2:109" ht="13.2" x14ac:dyDescent="0.2">
      <c r="B35" s="98"/>
    </row>
    <row r="36" spans="2:109" ht="13.2" x14ac:dyDescent="0.2">
      <c r="B36" s="98"/>
    </row>
    <row r="37" spans="2:109" ht="13.2" x14ac:dyDescent="0.2">
      <c r="B37" s="98"/>
    </row>
    <row r="38" spans="2:109" ht="13.2" x14ac:dyDescent="0.2">
      <c r="B38" s="98"/>
    </row>
    <row r="39" spans="2:109" ht="13.2" x14ac:dyDescent="0.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2" x14ac:dyDescent="0.2">
      <c r="B40" s="327"/>
      <c r="DD40" s="327"/>
      <c r="DE40" s="109"/>
    </row>
    <row r="41" spans="2:109" ht="16.2" x14ac:dyDescent="0.2">
      <c r="B41" s="100" t="s">
        <v>555</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2" x14ac:dyDescent="0.2">
      <c r="B42" s="98"/>
      <c r="G42" s="331"/>
      <c r="I42" s="322"/>
      <c r="J42" s="322"/>
      <c r="K42" s="322"/>
      <c r="AM42" s="331"/>
      <c r="AN42" s="331" t="s">
        <v>556</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2">
      <c r="B43" s="98"/>
      <c r="AN43" s="1127" t="s">
        <v>559</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ht="13.2" x14ac:dyDescent="0.2">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ht="13.2" x14ac:dyDescent="0.2">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ht="13.2" x14ac:dyDescent="0.2">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ht="13.2" x14ac:dyDescent="0.2">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ht="13.2" x14ac:dyDescent="0.2">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ht="13.2" x14ac:dyDescent="0.2">
      <c r="B49" s="98"/>
      <c r="AN49" s="51" t="s">
        <v>171</v>
      </c>
    </row>
    <row r="50" spans="1:109" ht="13.2" x14ac:dyDescent="0.2">
      <c r="B50" s="98"/>
      <c r="G50" s="1121"/>
      <c r="H50" s="1121"/>
      <c r="I50" s="1121"/>
      <c r="J50" s="1121"/>
      <c r="K50" s="337"/>
      <c r="L50" s="337"/>
      <c r="M50" s="342"/>
      <c r="N50" s="342"/>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535</v>
      </c>
      <c r="BQ50" s="1123"/>
      <c r="BR50" s="1123"/>
      <c r="BS50" s="1123"/>
      <c r="BT50" s="1123"/>
      <c r="BU50" s="1123"/>
      <c r="BV50" s="1123"/>
      <c r="BW50" s="1123"/>
      <c r="BX50" s="1123" t="s">
        <v>451</v>
      </c>
      <c r="BY50" s="1123"/>
      <c r="BZ50" s="1123"/>
      <c r="CA50" s="1123"/>
      <c r="CB50" s="1123"/>
      <c r="CC50" s="1123"/>
      <c r="CD50" s="1123"/>
      <c r="CE50" s="1123"/>
      <c r="CF50" s="1123" t="s">
        <v>536</v>
      </c>
      <c r="CG50" s="1123"/>
      <c r="CH50" s="1123"/>
      <c r="CI50" s="1123"/>
      <c r="CJ50" s="1123"/>
      <c r="CK50" s="1123"/>
      <c r="CL50" s="1123"/>
      <c r="CM50" s="1123"/>
      <c r="CN50" s="1123" t="s">
        <v>537</v>
      </c>
      <c r="CO50" s="1123"/>
      <c r="CP50" s="1123"/>
      <c r="CQ50" s="1123"/>
      <c r="CR50" s="1123"/>
      <c r="CS50" s="1123"/>
      <c r="CT50" s="1123"/>
      <c r="CU50" s="1123"/>
      <c r="CV50" s="1123" t="s">
        <v>538</v>
      </c>
      <c r="CW50" s="1123"/>
      <c r="CX50" s="1123"/>
      <c r="CY50" s="1123"/>
      <c r="CZ50" s="1123"/>
      <c r="DA50" s="1123"/>
      <c r="DB50" s="1123"/>
      <c r="DC50" s="1123"/>
    </row>
    <row r="51" spans="1:109" ht="13.5" customHeight="1" x14ac:dyDescent="0.2">
      <c r="B51" s="98"/>
      <c r="G51" s="1136"/>
      <c r="H51" s="1136"/>
      <c r="I51" s="1138"/>
      <c r="J51" s="1138"/>
      <c r="K51" s="1137"/>
      <c r="L51" s="1137"/>
      <c r="M51" s="1137"/>
      <c r="N51" s="1137"/>
      <c r="AM51" s="333"/>
      <c r="AN51" s="1124" t="s">
        <v>557</v>
      </c>
      <c r="AO51" s="1124"/>
      <c r="AP51" s="1124"/>
      <c r="AQ51" s="1124"/>
      <c r="AR51" s="1124"/>
      <c r="AS51" s="1124"/>
      <c r="AT51" s="1124"/>
      <c r="AU51" s="1124"/>
      <c r="AV51" s="1124"/>
      <c r="AW51" s="1124"/>
      <c r="AX51" s="1124"/>
      <c r="AY51" s="1124"/>
      <c r="AZ51" s="1124"/>
      <c r="BA51" s="1124"/>
      <c r="BB51" s="1124" t="s">
        <v>558</v>
      </c>
      <c r="BC51" s="1124"/>
      <c r="BD51" s="1124"/>
      <c r="BE51" s="1124"/>
      <c r="BF51" s="1124"/>
      <c r="BG51" s="1124"/>
      <c r="BH51" s="1124"/>
      <c r="BI51" s="1124"/>
      <c r="BJ51" s="1124"/>
      <c r="BK51" s="1124"/>
      <c r="BL51" s="1124"/>
      <c r="BM51" s="1124"/>
      <c r="BN51" s="1124"/>
      <c r="BO51" s="1124"/>
      <c r="BP51" s="1120">
        <v>43.7</v>
      </c>
      <c r="BQ51" s="1120"/>
      <c r="BR51" s="1120"/>
      <c r="BS51" s="1120"/>
      <c r="BT51" s="1120"/>
      <c r="BU51" s="1120"/>
      <c r="BV51" s="1120"/>
      <c r="BW51" s="1120"/>
      <c r="BX51" s="1120">
        <v>52.2</v>
      </c>
      <c r="BY51" s="1120"/>
      <c r="BZ51" s="1120"/>
      <c r="CA51" s="1120"/>
      <c r="CB51" s="1120"/>
      <c r="CC51" s="1120"/>
      <c r="CD51" s="1120"/>
      <c r="CE51" s="1120"/>
      <c r="CF51" s="1120">
        <v>52.4</v>
      </c>
      <c r="CG51" s="1120"/>
      <c r="CH51" s="1120"/>
      <c r="CI51" s="1120"/>
      <c r="CJ51" s="1120"/>
      <c r="CK51" s="1120"/>
      <c r="CL51" s="1120"/>
      <c r="CM51" s="1120"/>
      <c r="CN51" s="1120">
        <v>48.5</v>
      </c>
      <c r="CO51" s="1120"/>
      <c r="CP51" s="1120"/>
      <c r="CQ51" s="1120"/>
      <c r="CR51" s="1120"/>
      <c r="CS51" s="1120"/>
      <c r="CT51" s="1120"/>
      <c r="CU51" s="1120"/>
      <c r="CV51" s="1120">
        <v>40.4</v>
      </c>
      <c r="CW51" s="1120"/>
      <c r="CX51" s="1120"/>
      <c r="CY51" s="1120"/>
      <c r="CZ51" s="1120"/>
      <c r="DA51" s="1120"/>
      <c r="DB51" s="1120"/>
      <c r="DC51" s="1120"/>
    </row>
    <row r="52" spans="1:109" ht="13.2" x14ac:dyDescent="0.2">
      <c r="B52" s="98"/>
      <c r="G52" s="1136"/>
      <c r="H52" s="1136"/>
      <c r="I52" s="1138"/>
      <c r="J52" s="1138"/>
      <c r="K52" s="1137"/>
      <c r="L52" s="1137"/>
      <c r="M52" s="1137"/>
      <c r="N52" s="1137"/>
      <c r="AM52" s="33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ht="13.2" x14ac:dyDescent="0.2">
      <c r="A53" s="322"/>
      <c r="B53" s="98"/>
      <c r="G53" s="1136"/>
      <c r="H53" s="1136"/>
      <c r="I53" s="1121"/>
      <c r="J53" s="1121"/>
      <c r="K53" s="1137"/>
      <c r="L53" s="1137"/>
      <c r="M53" s="1137"/>
      <c r="N53" s="1137"/>
      <c r="AM53" s="333"/>
      <c r="AN53" s="1124"/>
      <c r="AO53" s="1124"/>
      <c r="AP53" s="1124"/>
      <c r="AQ53" s="1124"/>
      <c r="AR53" s="1124"/>
      <c r="AS53" s="1124"/>
      <c r="AT53" s="1124"/>
      <c r="AU53" s="1124"/>
      <c r="AV53" s="1124"/>
      <c r="AW53" s="1124"/>
      <c r="AX53" s="1124"/>
      <c r="AY53" s="1124"/>
      <c r="AZ53" s="1124"/>
      <c r="BA53" s="1124"/>
      <c r="BB53" s="1124" t="s">
        <v>149</v>
      </c>
      <c r="BC53" s="1124"/>
      <c r="BD53" s="1124"/>
      <c r="BE53" s="1124"/>
      <c r="BF53" s="1124"/>
      <c r="BG53" s="1124"/>
      <c r="BH53" s="1124"/>
      <c r="BI53" s="1124"/>
      <c r="BJ53" s="1124"/>
      <c r="BK53" s="1124"/>
      <c r="BL53" s="1124"/>
      <c r="BM53" s="1124"/>
      <c r="BN53" s="1124"/>
      <c r="BO53" s="1124"/>
      <c r="BP53" s="1120">
        <v>64.7</v>
      </c>
      <c r="BQ53" s="1120"/>
      <c r="BR53" s="1120"/>
      <c r="BS53" s="1120"/>
      <c r="BT53" s="1120"/>
      <c r="BU53" s="1120"/>
      <c r="BV53" s="1120"/>
      <c r="BW53" s="1120"/>
      <c r="BX53" s="1120">
        <v>65.400000000000006</v>
      </c>
      <c r="BY53" s="1120"/>
      <c r="BZ53" s="1120"/>
      <c r="CA53" s="1120"/>
      <c r="CB53" s="1120"/>
      <c r="CC53" s="1120"/>
      <c r="CD53" s="1120"/>
      <c r="CE53" s="1120"/>
      <c r="CF53" s="1120">
        <v>66.8</v>
      </c>
      <c r="CG53" s="1120"/>
      <c r="CH53" s="1120"/>
      <c r="CI53" s="1120"/>
      <c r="CJ53" s="1120"/>
      <c r="CK53" s="1120"/>
      <c r="CL53" s="1120"/>
      <c r="CM53" s="1120"/>
      <c r="CN53" s="1120">
        <v>67.8</v>
      </c>
      <c r="CO53" s="1120"/>
      <c r="CP53" s="1120"/>
      <c r="CQ53" s="1120"/>
      <c r="CR53" s="1120"/>
      <c r="CS53" s="1120"/>
      <c r="CT53" s="1120"/>
      <c r="CU53" s="1120"/>
      <c r="CV53" s="1120">
        <v>68.400000000000006</v>
      </c>
      <c r="CW53" s="1120"/>
      <c r="CX53" s="1120"/>
      <c r="CY53" s="1120"/>
      <c r="CZ53" s="1120"/>
      <c r="DA53" s="1120"/>
      <c r="DB53" s="1120"/>
      <c r="DC53" s="1120"/>
    </row>
    <row r="54" spans="1:109" ht="13.2" x14ac:dyDescent="0.2">
      <c r="A54" s="322"/>
      <c r="B54" s="98"/>
      <c r="G54" s="1136"/>
      <c r="H54" s="1136"/>
      <c r="I54" s="1121"/>
      <c r="J54" s="1121"/>
      <c r="K54" s="1137"/>
      <c r="L54" s="1137"/>
      <c r="M54" s="1137"/>
      <c r="N54" s="1137"/>
      <c r="AM54" s="33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ht="13.2" x14ac:dyDescent="0.2">
      <c r="A55" s="322"/>
      <c r="B55" s="98"/>
      <c r="G55" s="1121"/>
      <c r="H55" s="1121"/>
      <c r="I55" s="1121"/>
      <c r="J55" s="1121"/>
      <c r="K55" s="1137"/>
      <c r="L55" s="1137"/>
      <c r="M55" s="1137"/>
      <c r="N55" s="1137"/>
      <c r="AN55" s="1123" t="s">
        <v>18</v>
      </c>
      <c r="AO55" s="1123"/>
      <c r="AP55" s="1123"/>
      <c r="AQ55" s="1123"/>
      <c r="AR55" s="1123"/>
      <c r="AS55" s="1123"/>
      <c r="AT55" s="1123"/>
      <c r="AU55" s="1123"/>
      <c r="AV55" s="1123"/>
      <c r="AW55" s="1123"/>
      <c r="AX55" s="1123"/>
      <c r="AY55" s="1123"/>
      <c r="AZ55" s="1123"/>
      <c r="BA55" s="1123"/>
      <c r="BB55" s="1124" t="s">
        <v>558</v>
      </c>
      <c r="BC55" s="1124"/>
      <c r="BD55" s="1124"/>
      <c r="BE55" s="1124"/>
      <c r="BF55" s="1124"/>
      <c r="BG55" s="1124"/>
      <c r="BH55" s="1124"/>
      <c r="BI55" s="1124"/>
      <c r="BJ55" s="1124"/>
      <c r="BK55" s="1124"/>
      <c r="BL55" s="1124"/>
      <c r="BM55" s="1124"/>
      <c r="BN55" s="1124"/>
      <c r="BO55" s="1124"/>
      <c r="BP55" s="1120">
        <v>52.3</v>
      </c>
      <c r="BQ55" s="1120"/>
      <c r="BR55" s="1120"/>
      <c r="BS55" s="1120"/>
      <c r="BT55" s="1120"/>
      <c r="BU55" s="1120"/>
      <c r="BV55" s="1120"/>
      <c r="BW55" s="1120"/>
      <c r="BX55" s="1120">
        <v>55.4</v>
      </c>
      <c r="BY55" s="1120"/>
      <c r="BZ55" s="1120"/>
      <c r="CA55" s="1120"/>
      <c r="CB55" s="1120"/>
      <c r="CC55" s="1120"/>
      <c r="CD55" s="1120"/>
      <c r="CE55" s="1120"/>
      <c r="CF55" s="1120">
        <v>52.7</v>
      </c>
      <c r="CG55" s="1120"/>
      <c r="CH55" s="1120"/>
      <c r="CI55" s="1120"/>
      <c r="CJ55" s="1120"/>
      <c r="CK55" s="1120"/>
      <c r="CL55" s="1120"/>
      <c r="CM55" s="1120"/>
      <c r="CN55" s="1120">
        <v>49.7</v>
      </c>
      <c r="CO55" s="1120"/>
      <c r="CP55" s="1120"/>
      <c r="CQ55" s="1120"/>
      <c r="CR55" s="1120"/>
      <c r="CS55" s="1120"/>
      <c r="CT55" s="1120"/>
      <c r="CU55" s="1120"/>
      <c r="CV55" s="1120">
        <v>37.299999999999997</v>
      </c>
      <c r="CW55" s="1120"/>
      <c r="CX55" s="1120"/>
      <c r="CY55" s="1120"/>
      <c r="CZ55" s="1120"/>
      <c r="DA55" s="1120"/>
      <c r="DB55" s="1120"/>
      <c r="DC55" s="1120"/>
    </row>
    <row r="56" spans="1:109" ht="13.2" x14ac:dyDescent="0.2">
      <c r="A56" s="322"/>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322" customFormat="1" ht="13.2" x14ac:dyDescent="0.2">
      <c r="B57" s="328"/>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149</v>
      </c>
      <c r="BC57" s="1124"/>
      <c r="BD57" s="1124"/>
      <c r="BE57" s="1124"/>
      <c r="BF57" s="1124"/>
      <c r="BG57" s="1124"/>
      <c r="BH57" s="1124"/>
      <c r="BI57" s="1124"/>
      <c r="BJ57" s="1124"/>
      <c r="BK57" s="1124"/>
      <c r="BL57" s="1124"/>
      <c r="BM57" s="1124"/>
      <c r="BN57" s="1124"/>
      <c r="BO57" s="1124"/>
      <c r="BP57" s="1120">
        <v>57.1</v>
      </c>
      <c r="BQ57" s="1120"/>
      <c r="BR57" s="1120"/>
      <c r="BS57" s="1120"/>
      <c r="BT57" s="1120"/>
      <c r="BU57" s="1120"/>
      <c r="BV57" s="1120"/>
      <c r="BW57" s="1120"/>
      <c r="BX57" s="1120">
        <v>58.7</v>
      </c>
      <c r="BY57" s="1120"/>
      <c r="BZ57" s="1120"/>
      <c r="CA57" s="1120"/>
      <c r="CB57" s="1120"/>
      <c r="CC57" s="1120"/>
      <c r="CD57" s="1120"/>
      <c r="CE57" s="1120"/>
      <c r="CF57" s="1120">
        <v>59.9</v>
      </c>
      <c r="CG57" s="1120"/>
      <c r="CH57" s="1120"/>
      <c r="CI57" s="1120"/>
      <c r="CJ57" s="1120"/>
      <c r="CK57" s="1120"/>
      <c r="CL57" s="1120"/>
      <c r="CM57" s="1120"/>
      <c r="CN57" s="1120">
        <v>60.1</v>
      </c>
      <c r="CO57" s="1120"/>
      <c r="CP57" s="1120"/>
      <c r="CQ57" s="1120"/>
      <c r="CR57" s="1120"/>
      <c r="CS57" s="1120"/>
      <c r="CT57" s="1120"/>
      <c r="CU57" s="1120"/>
      <c r="CV57" s="1120">
        <v>61.8</v>
      </c>
      <c r="CW57" s="1120"/>
      <c r="CX57" s="1120"/>
      <c r="CY57" s="1120"/>
      <c r="CZ57" s="1120"/>
      <c r="DA57" s="1120"/>
      <c r="DB57" s="1120"/>
      <c r="DC57" s="1120"/>
      <c r="DD57" s="347"/>
      <c r="DE57" s="328"/>
    </row>
    <row r="58" spans="1:109" s="322" customFormat="1" ht="13.2" x14ac:dyDescent="0.2">
      <c r="A58" s="51"/>
      <c r="B58" s="328"/>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47"/>
      <c r="DE58" s="328"/>
    </row>
    <row r="59" spans="1:109" s="322" customFormat="1" ht="13.2" x14ac:dyDescent="0.2">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ht="13.2" x14ac:dyDescent="0.2">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ht="13.2" x14ac:dyDescent="0.2">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ht="13.2" x14ac:dyDescent="0.2">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6.2" x14ac:dyDescent="0.2">
      <c r="B63" s="107" t="s">
        <v>329</v>
      </c>
    </row>
    <row r="64" spans="1:109" ht="13.2" x14ac:dyDescent="0.2">
      <c r="B64" s="98"/>
      <c r="G64" s="331"/>
      <c r="N64" s="345"/>
      <c r="AM64" s="331"/>
      <c r="AN64" s="331" t="s">
        <v>556</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ht="13.2" x14ac:dyDescent="0.2">
      <c r="B65" s="98"/>
      <c r="AN65" s="1127" t="s">
        <v>560</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ht="13.2" x14ac:dyDescent="0.2">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ht="13.2" x14ac:dyDescent="0.2">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ht="13.2" x14ac:dyDescent="0.2">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ht="13.2" x14ac:dyDescent="0.2">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ht="13.2" x14ac:dyDescent="0.2">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ht="13.2" x14ac:dyDescent="0.2">
      <c r="B71" s="98"/>
      <c r="G71" s="332"/>
      <c r="I71" s="335"/>
      <c r="J71" s="336"/>
      <c r="K71" s="336"/>
      <c r="L71" s="341"/>
      <c r="M71" s="336"/>
      <c r="N71" s="341"/>
      <c r="AM71" s="332"/>
      <c r="AN71" s="51" t="s">
        <v>171</v>
      </c>
    </row>
    <row r="72" spans="2:107" ht="13.2" x14ac:dyDescent="0.2">
      <c r="B72" s="98"/>
      <c r="G72" s="1121"/>
      <c r="H72" s="1121"/>
      <c r="I72" s="1121"/>
      <c r="J72" s="1121"/>
      <c r="K72" s="337"/>
      <c r="L72" s="337"/>
      <c r="M72" s="342"/>
      <c r="N72" s="342"/>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535</v>
      </c>
      <c r="BQ72" s="1123"/>
      <c r="BR72" s="1123"/>
      <c r="BS72" s="1123"/>
      <c r="BT72" s="1123"/>
      <c r="BU72" s="1123"/>
      <c r="BV72" s="1123"/>
      <c r="BW72" s="1123"/>
      <c r="BX72" s="1123" t="s">
        <v>451</v>
      </c>
      <c r="BY72" s="1123"/>
      <c r="BZ72" s="1123"/>
      <c r="CA72" s="1123"/>
      <c r="CB72" s="1123"/>
      <c r="CC72" s="1123"/>
      <c r="CD72" s="1123"/>
      <c r="CE72" s="1123"/>
      <c r="CF72" s="1123" t="s">
        <v>536</v>
      </c>
      <c r="CG72" s="1123"/>
      <c r="CH72" s="1123"/>
      <c r="CI72" s="1123"/>
      <c r="CJ72" s="1123"/>
      <c r="CK72" s="1123"/>
      <c r="CL72" s="1123"/>
      <c r="CM72" s="1123"/>
      <c r="CN72" s="1123" t="s">
        <v>537</v>
      </c>
      <c r="CO72" s="1123"/>
      <c r="CP72" s="1123"/>
      <c r="CQ72" s="1123"/>
      <c r="CR72" s="1123"/>
      <c r="CS72" s="1123"/>
      <c r="CT72" s="1123"/>
      <c r="CU72" s="1123"/>
      <c r="CV72" s="1123" t="s">
        <v>538</v>
      </c>
      <c r="CW72" s="1123"/>
      <c r="CX72" s="1123"/>
      <c r="CY72" s="1123"/>
      <c r="CZ72" s="1123"/>
      <c r="DA72" s="1123"/>
      <c r="DB72" s="1123"/>
      <c r="DC72" s="1123"/>
    </row>
    <row r="73" spans="2:107" ht="13.2" x14ac:dyDescent="0.2">
      <c r="B73" s="98"/>
      <c r="G73" s="1136"/>
      <c r="H73" s="1136"/>
      <c r="I73" s="1136"/>
      <c r="J73" s="1136"/>
      <c r="K73" s="1122"/>
      <c r="L73" s="1122"/>
      <c r="M73" s="1122"/>
      <c r="N73" s="1122"/>
      <c r="AM73" s="333"/>
      <c r="AN73" s="1124" t="s">
        <v>557</v>
      </c>
      <c r="AO73" s="1124"/>
      <c r="AP73" s="1124"/>
      <c r="AQ73" s="1124"/>
      <c r="AR73" s="1124"/>
      <c r="AS73" s="1124"/>
      <c r="AT73" s="1124"/>
      <c r="AU73" s="1124"/>
      <c r="AV73" s="1124"/>
      <c r="AW73" s="1124"/>
      <c r="AX73" s="1124"/>
      <c r="AY73" s="1124"/>
      <c r="AZ73" s="1124"/>
      <c r="BA73" s="1124"/>
      <c r="BB73" s="1124" t="s">
        <v>558</v>
      </c>
      <c r="BC73" s="1124"/>
      <c r="BD73" s="1124"/>
      <c r="BE73" s="1124"/>
      <c r="BF73" s="1124"/>
      <c r="BG73" s="1124"/>
      <c r="BH73" s="1124"/>
      <c r="BI73" s="1124"/>
      <c r="BJ73" s="1124"/>
      <c r="BK73" s="1124"/>
      <c r="BL73" s="1124"/>
      <c r="BM73" s="1124"/>
      <c r="BN73" s="1124"/>
      <c r="BO73" s="1124"/>
      <c r="BP73" s="1120">
        <v>43.7</v>
      </c>
      <c r="BQ73" s="1120"/>
      <c r="BR73" s="1120"/>
      <c r="BS73" s="1120"/>
      <c r="BT73" s="1120"/>
      <c r="BU73" s="1120"/>
      <c r="BV73" s="1120"/>
      <c r="BW73" s="1120"/>
      <c r="BX73" s="1120">
        <v>52.2</v>
      </c>
      <c r="BY73" s="1120"/>
      <c r="BZ73" s="1120"/>
      <c r="CA73" s="1120"/>
      <c r="CB73" s="1120"/>
      <c r="CC73" s="1120"/>
      <c r="CD73" s="1120"/>
      <c r="CE73" s="1120"/>
      <c r="CF73" s="1120">
        <v>52.4</v>
      </c>
      <c r="CG73" s="1120"/>
      <c r="CH73" s="1120"/>
      <c r="CI73" s="1120"/>
      <c r="CJ73" s="1120"/>
      <c r="CK73" s="1120"/>
      <c r="CL73" s="1120"/>
      <c r="CM73" s="1120"/>
      <c r="CN73" s="1120">
        <v>48.5</v>
      </c>
      <c r="CO73" s="1120"/>
      <c r="CP73" s="1120"/>
      <c r="CQ73" s="1120"/>
      <c r="CR73" s="1120"/>
      <c r="CS73" s="1120"/>
      <c r="CT73" s="1120"/>
      <c r="CU73" s="1120"/>
      <c r="CV73" s="1120">
        <v>40.4</v>
      </c>
      <c r="CW73" s="1120"/>
      <c r="CX73" s="1120"/>
      <c r="CY73" s="1120"/>
      <c r="CZ73" s="1120"/>
      <c r="DA73" s="1120"/>
      <c r="DB73" s="1120"/>
      <c r="DC73" s="1120"/>
    </row>
    <row r="74" spans="2:107" ht="13.2" x14ac:dyDescent="0.2">
      <c r="B74" s="98"/>
      <c r="G74" s="1136"/>
      <c r="H74" s="1136"/>
      <c r="I74" s="1136"/>
      <c r="J74" s="1136"/>
      <c r="K74" s="1122"/>
      <c r="L74" s="1122"/>
      <c r="M74" s="1122"/>
      <c r="N74" s="1122"/>
      <c r="AM74" s="33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ht="13.2" x14ac:dyDescent="0.2">
      <c r="B75" s="98"/>
      <c r="G75" s="1136"/>
      <c r="H75" s="1136"/>
      <c r="I75" s="1121"/>
      <c r="J75" s="1121"/>
      <c r="K75" s="1137"/>
      <c r="L75" s="1137"/>
      <c r="M75" s="1137"/>
      <c r="N75" s="1137"/>
      <c r="AM75" s="333"/>
      <c r="AN75" s="1124"/>
      <c r="AO75" s="1124"/>
      <c r="AP75" s="1124"/>
      <c r="AQ75" s="1124"/>
      <c r="AR75" s="1124"/>
      <c r="AS75" s="1124"/>
      <c r="AT75" s="1124"/>
      <c r="AU75" s="1124"/>
      <c r="AV75" s="1124"/>
      <c r="AW75" s="1124"/>
      <c r="AX75" s="1124"/>
      <c r="AY75" s="1124"/>
      <c r="AZ75" s="1124"/>
      <c r="BA75" s="1124"/>
      <c r="BB75" s="1124" t="s">
        <v>412</v>
      </c>
      <c r="BC75" s="1124"/>
      <c r="BD75" s="1124"/>
      <c r="BE75" s="1124"/>
      <c r="BF75" s="1124"/>
      <c r="BG75" s="1124"/>
      <c r="BH75" s="1124"/>
      <c r="BI75" s="1124"/>
      <c r="BJ75" s="1124"/>
      <c r="BK75" s="1124"/>
      <c r="BL75" s="1124"/>
      <c r="BM75" s="1124"/>
      <c r="BN75" s="1124"/>
      <c r="BO75" s="1124"/>
      <c r="BP75" s="1120">
        <v>7</v>
      </c>
      <c r="BQ75" s="1120"/>
      <c r="BR75" s="1120"/>
      <c r="BS75" s="1120"/>
      <c r="BT75" s="1120"/>
      <c r="BU75" s="1120"/>
      <c r="BV75" s="1120"/>
      <c r="BW75" s="1120"/>
      <c r="BX75" s="1120">
        <v>7.7</v>
      </c>
      <c r="BY75" s="1120"/>
      <c r="BZ75" s="1120"/>
      <c r="CA75" s="1120"/>
      <c r="CB75" s="1120"/>
      <c r="CC75" s="1120"/>
      <c r="CD75" s="1120"/>
      <c r="CE75" s="1120"/>
      <c r="CF75" s="1120">
        <v>8</v>
      </c>
      <c r="CG75" s="1120"/>
      <c r="CH75" s="1120"/>
      <c r="CI75" s="1120"/>
      <c r="CJ75" s="1120"/>
      <c r="CK75" s="1120"/>
      <c r="CL75" s="1120"/>
      <c r="CM75" s="1120"/>
      <c r="CN75" s="1120">
        <v>8.4</v>
      </c>
      <c r="CO75" s="1120"/>
      <c r="CP75" s="1120"/>
      <c r="CQ75" s="1120"/>
      <c r="CR75" s="1120"/>
      <c r="CS75" s="1120"/>
      <c r="CT75" s="1120"/>
      <c r="CU75" s="1120"/>
      <c r="CV75" s="1120">
        <v>8.6</v>
      </c>
      <c r="CW75" s="1120"/>
      <c r="CX75" s="1120"/>
      <c r="CY75" s="1120"/>
      <c r="CZ75" s="1120"/>
      <c r="DA75" s="1120"/>
      <c r="DB75" s="1120"/>
      <c r="DC75" s="1120"/>
    </row>
    <row r="76" spans="2:107" ht="13.2" x14ac:dyDescent="0.2">
      <c r="B76" s="98"/>
      <c r="G76" s="1136"/>
      <c r="H76" s="1136"/>
      <c r="I76" s="1121"/>
      <c r="J76" s="1121"/>
      <c r="K76" s="1137"/>
      <c r="L76" s="1137"/>
      <c r="M76" s="1137"/>
      <c r="N76" s="1137"/>
      <c r="AM76" s="33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ht="13.2" x14ac:dyDescent="0.2">
      <c r="B77" s="98"/>
      <c r="G77" s="1121"/>
      <c r="H77" s="1121"/>
      <c r="I77" s="1121"/>
      <c r="J77" s="1121"/>
      <c r="K77" s="1122"/>
      <c r="L77" s="1122"/>
      <c r="M77" s="1122"/>
      <c r="N77" s="1122"/>
      <c r="AN77" s="1123" t="s">
        <v>18</v>
      </c>
      <c r="AO77" s="1123"/>
      <c r="AP77" s="1123"/>
      <c r="AQ77" s="1123"/>
      <c r="AR77" s="1123"/>
      <c r="AS77" s="1123"/>
      <c r="AT77" s="1123"/>
      <c r="AU77" s="1123"/>
      <c r="AV77" s="1123"/>
      <c r="AW77" s="1123"/>
      <c r="AX77" s="1123"/>
      <c r="AY77" s="1123"/>
      <c r="AZ77" s="1123"/>
      <c r="BA77" s="1123"/>
      <c r="BB77" s="1124" t="s">
        <v>558</v>
      </c>
      <c r="BC77" s="1124"/>
      <c r="BD77" s="1124"/>
      <c r="BE77" s="1124"/>
      <c r="BF77" s="1124"/>
      <c r="BG77" s="1124"/>
      <c r="BH77" s="1124"/>
      <c r="BI77" s="1124"/>
      <c r="BJ77" s="1124"/>
      <c r="BK77" s="1124"/>
      <c r="BL77" s="1124"/>
      <c r="BM77" s="1124"/>
      <c r="BN77" s="1124"/>
      <c r="BO77" s="1124"/>
      <c r="BP77" s="1120">
        <v>52.3</v>
      </c>
      <c r="BQ77" s="1120"/>
      <c r="BR77" s="1120"/>
      <c r="BS77" s="1120"/>
      <c r="BT77" s="1120"/>
      <c r="BU77" s="1120"/>
      <c r="BV77" s="1120"/>
      <c r="BW77" s="1120"/>
      <c r="BX77" s="1120">
        <v>55.4</v>
      </c>
      <c r="BY77" s="1120"/>
      <c r="BZ77" s="1120"/>
      <c r="CA77" s="1120"/>
      <c r="CB77" s="1120"/>
      <c r="CC77" s="1120"/>
      <c r="CD77" s="1120"/>
      <c r="CE77" s="1120"/>
      <c r="CF77" s="1120">
        <v>52.7</v>
      </c>
      <c r="CG77" s="1120"/>
      <c r="CH77" s="1120"/>
      <c r="CI77" s="1120"/>
      <c r="CJ77" s="1120"/>
      <c r="CK77" s="1120"/>
      <c r="CL77" s="1120"/>
      <c r="CM77" s="1120"/>
      <c r="CN77" s="1120">
        <v>49.7</v>
      </c>
      <c r="CO77" s="1120"/>
      <c r="CP77" s="1120"/>
      <c r="CQ77" s="1120"/>
      <c r="CR77" s="1120"/>
      <c r="CS77" s="1120"/>
      <c r="CT77" s="1120"/>
      <c r="CU77" s="1120"/>
      <c r="CV77" s="1120">
        <v>37.299999999999997</v>
      </c>
      <c r="CW77" s="1120"/>
      <c r="CX77" s="1120"/>
      <c r="CY77" s="1120"/>
      <c r="CZ77" s="1120"/>
      <c r="DA77" s="1120"/>
      <c r="DB77" s="1120"/>
      <c r="DC77" s="1120"/>
    </row>
    <row r="78" spans="2:107" ht="13.2" x14ac:dyDescent="0.2">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ht="13.2" x14ac:dyDescent="0.2">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412</v>
      </c>
      <c r="BC79" s="1124"/>
      <c r="BD79" s="1124"/>
      <c r="BE79" s="1124"/>
      <c r="BF79" s="1124"/>
      <c r="BG79" s="1124"/>
      <c r="BH79" s="1124"/>
      <c r="BI79" s="1124"/>
      <c r="BJ79" s="1124"/>
      <c r="BK79" s="1124"/>
      <c r="BL79" s="1124"/>
      <c r="BM79" s="1124"/>
      <c r="BN79" s="1124"/>
      <c r="BO79" s="1124"/>
      <c r="BP79" s="1120">
        <v>10</v>
      </c>
      <c r="BQ79" s="1120"/>
      <c r="BR79" s="1120"/>
      <c r="BS79" s="1120"/>
      <c r="BT79" s="1120"/>
      <c r="BU79" s="1120"/>
      <c r="BV79" s="1120"/>
      <c r="BW79" s="1120"/>
      <c r="BX79" s="1120">
        <v>9.6999999999999993</v>
      </c>
      <c r="BY79" s="1120"/>
      <c r="BZ79" s="1120"/>
      <c r="CA79" s="1120"/>
      <c r="CB79" s="1120"/>
      <c r="CC79" s="1120"/>
      <c r="CD79" s="1120"/>
      <c r="CE79" s="1120"/>
      <c r="CF79" s="1120">
        <v>9.5</v>
      </c>
      <c r="CG79" s="1120"/>
      <c r="CH79" s="1120"/>
      <c r="CI79" s="1120"/>
      <c r="CJ79" s="1120"/>
      <c r="CK79" s="1120"/>
      <c r="CL79" s="1120"/>
      <c r="CM79" s="1120"/>
      <c r="CN79" s="1120">
        <v>9.1999999999999993</v>
      </c>
      <c r="CO79" s="1120"/>
      <c r="CP79" s="1120"/>
      <c r="CQ79" s="1120"/>
      <c r="CR79" s="1120"/>
      <c r="CS79" s="1120"/>
      <c r="CT79" s="1120"/>
      <c r="CU79" s="1120"/>
      <c r="CV79" s="1120">
        <v>8.6</v>
      </c>
      <c r="CW79" s="1120"/>
      <c r="CX79" s="1120"/>
      <c r="CY79" s="1120"/>
      <c r="CZ79" s="1120"/>
      <c r="DA79" s="1120"/>
      <c r="DB79" s="1120"/>
      <c r="DC79" s="1120"/>
    </row>
    <row r="80" spans="2:107" ht="13.2" x14ac:dyDescent="0.2">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ht="13.2" x14ac:dyDescent="0.2">
      <c r="B81" s="98"/>
    </row>
    <row r="82" spans="2:109" ht="16.2" x14ac:dyDescent="0.2">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ht="13.2" x14ac:dyDescent="0.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2" x14ac:dyDescent="0.2">
      <c r="DD84" s="109"/>
      <c r="DE84" s="109"/>
    </row>
    <row r="85" spans="2:109" ht="13.2" x14ac:dyDescent="0.2">
      <c r="DD85" s="109"/>
      <c r="DE85" s="109"/>
    </row>
    <row r="86" spans="2:109" ht="13.2" hidden="1" x14ac:dyDescent="0.2">
      <c r="DD86" s="109"/>
      <c r="DE86" s="109"/>
    </row>
    <row r="87" spans="2:109" ht="13.2" hidden="1" x14ac:dyDescent="0.2">
      <c r="K87" s="340"/>
      <c r="AQ87" s="340"/>
      <c r="BC87" s="340"/>
      <c r="BO87" s="340"/>
      <c r="CA87" s="340"/>
      <c r="CM87" s="340"/>
      <c r="CY87" s="340"/>
      <c r="DD87" s="109"/>
      <c r="DE87" s="109"/>
    </row>
    <row r="88" spans="2:109" ht="13.2" hidden="1" x14ac:dyDescent="0.2">
      <c r="DD88" s="109"/>
      <c r="DE88" s="109"/>
    </row>
    <row r="89" spans="2:109" ht="13.2" hidden="1" x14ac:dyDescent="0.2">
      <c r="DD89" s="109"/>
      <c r="DE89" s="109"/>
    </row>
    <row r="90" spans="2:109" ht="13.2" hidden="1" x14ac:dyDescent="0.2">
      <c r="DD90" s="109"/>
      <c r="DE90" s="109"/>
    </row>
    <row r="91" spans="2:109" ht="13.2" hidden="1" x14ac:dyDescent="0.2">
      <c r="DD91" s="109"/>
      <c r="DE91" s="109"/>
    </row>
    <row r="92" spans="2:109" ht="13.5" hidden="1" customHeight="1" x14ac:dyDescent="0.2">
      <c r="DD92" s="109"/>
      <c r="DE92" s="109"/>
    </row>
    <row r="93" spans="2:109" ht="13.5" hidden="1" customHeight="1" x14ac:dyDescent="0.2">
      <c r="DD93" s="109"/>
      <c r="DE93" s="109"/>
    </row>
    <row r="94" spans="2:109" ht="13.5" hidden="1" customHeight="1" x14ac:dyDescent="0.2">
      <c r="DD94" s="109"/>
      <c r="DE94" s="109"/>
    </row>
    <row r="95" spans="2:109" ht="13.5" hidden="1" customHeight="1" x14ac:dyDescent="0.2">
      <c r="DD95" s="109"/>
      <c r="DE95" s="109"/>
    </row>
    <row r="96" spans="2:109" ht="13.5" hidden="1" customHeight="1" x14ac:dyDescent="0.2">
      <c r="DD96" s="109"/>
      <c r="DE96" s="109"/>
    </row>
    <row r="97" s="51" customFormat="1" ht="13.5" hidden="1" customHeight="1" x14ac:dyDescent="0.2"/>
    <row r="98" s="51" customFormat="1" ht="13.5" hidden="1" customHeight="1" x14ac:dyDescent="0.2"/>
    <row r="99" s="51" customFormat="1" ht="13.5" hidden="1" customHeight="1" x14ac:dyDescent="0.2"/>
    <row r="100" s="51" customFormat="1" ht="13.5" hidden="1" customHeight="1" x14ac:dyDescent="0.2"/>
    <row r="101" s="51" customFormat="1" ht="13.5" hidden="1" customHeight="1" x14ac:dyDescent="0.2"/>
    <row r="102" s="51" customFormat="1" ht="13.5" hidden="1" customHeight="1" x14ac:dyDescent="0.2"/>
    <row r="103" s="51" customFormat="1" ht="13.5" hidden="1" customHeight="1" x14ac:dyDescent="0.2"/>
    <row r="104" s="51" customFormat="1" ht="13.5" hidden="1" customHeight="1" x14ac:dyDescent="0.2"/>
    <row r="105" s="51" customFormat="1" ht="13.5" hidden="1" customHeight="1" x14ac:dyDescent="0.2"/>
    <row r="106" s="51" customFormat="1" ht="13.5" hidden="1" customHeight="1" x14ac:dyDescent="0.2"/>
    <row r="107" s="51" customFormat="1" ht="13.5" hidden="1" customHeight="1" x14ac:dyDescent="0.2"/>
    <row r="108" s="51" customFormat="1" ht="13.5" hidden="1" customHeight="1" x14ac:dyDescent="0.2"/>
    <row r="109" s="51" customFormat="1" ht="13.5" hidden="1" customHeight="1" x14ac:dyDescent="0.2"/>
    <row r="110" s="51" customFormat="1" ht="13.5" hidden="1" customHeight="1" x14ac:dyDescent="0.2"/>
    <row r="111" s="51" customFormat="1" ht="13.5" hidden="1" customHeight="1" x14ac:dyDescent="0.2"/>
    <row r="112" s="51" customFormat="1" ht="13.5" hidden="1" customHeight="1" x14ac:dyDescent="0.2"/>
    <row r="113" s="51" customFormat="1" ht="13.5" hidden="1" customHeight="1" x14ac:dyDescent="0.2"/>
    <row r="114" s="51" customFormat="1" ht="13.5" hidden="1" customHeight="1" x14ac:dyDescent="0.2"/>
    <row r="115" s="51" customFormat="1" ht="13.5" hidden="1" customHeight="1" x14ac:dyDescent="0.2"/>
    <row r="116" s="51" customFormat="1" ht="13.5" hidden="1" customHeight="1" x14ac:dyDescent="0.2"/>
    <row r="117" s="51" customFormat="1" ht="13.5" hidden="1" customHeight="1" x14ac:dyDescent="0.2"/>
    <row r="118" s="51" customFormat="1" ht="13.5" hidden="1" customHeight="1" x14ac:dyDescent="0.2"/>
    <row r="119" s="51" customFormat="1" ht="13.5" hidden="1" customHeight="1" x14ac:dyDescent="0.2"/>
    <row r="120" s="51" customFormat="1" ht="13.5" hidden="1" customHeight="1" x14ac:dyDescent="0.2"/>
    <row r="121" s="51" customFormat="1" ht="13.5" hidden="1" customHeight="1" x14ac:dyDescent="0.2"/>
    <row r="122" s="51" customFormat="1" ht="13.5" hidden="1" customHeight="1" x14ac:dyDescent="0.2"/>
    <row r="123" s="51" customFormat="1" ht="13.5" hidden="1" customHeight="1" x14ac:dyDescent="0.2"/>
    <row r="124" s="51" customFormat="1" ht="13.5" hidden="1" customHeight="1" x14ac:dyDescent="0.2"/>
    <row r="125" s="51" customFormat="1" ht="13.5" hidden="1" customHeight="1" x14ac:dyDescent="0.2"/>
    <row r="126" s="51" customFormat="1" ht="13.5" hidden="1" customHeight="1" x14ac:dyDescent="0.2"/>
    <row r="127" s="51" customFormat="1" ht="13.5" hidden="1" customHeight="1" x14ac:dyDescent="0.2"/>
    <row r="128" s="51" customFormat="1" ht="13.5" hidden="1" customHeight="1" x14ac:dyDescent="0.2"/>
    <row r="129" s="51" customFormat="1" ht="13.5" hidden="1" customHeight="1" x14ac:dyDescent="0.2"/>
    <row r="130" s="51" customFormat="1" ht="13.5" hidden="1" customHeight="1" x14ac:dyDescent="0.2"/>
    <row r="131" s="51" customFormat="1" ht="13.5" hidden="1" customHeight="1" x14ac:dyDescent="0.2"/>
    <row r="132" s="51" customFormat="1" ht="13.5" hidden="1" customHeight="1" x14ac:dyDescent="0.2"/>
    <row r="133" s="51" customFormat="1" ht="13.5" hidden="1" customHeight="1" x14ac:dyDescent="0.2"/>
    <row r="134" s="51" customFormat="1" ht="13.5" hidden="1" customHeight="1" x14ac:dyDescent="0.2"/>
    <row r="135" s="51" customFormat="1" ht="13.5" hidden="1" customHeight="1" x14ac:dyDescent="0.2"/>
    <row r="136" s="51" customFormat="1" ht="13.5" hidden="1" customHeight="1" x14ac:dyDescent="0.2"/>
    <row r="137" s="51" customFormat="1" ht="13.5" hidden="1" customHeight="1" x14ac:dyDescent="0.2"/>
    <row r="138" s="51" customFormat="1" ht="13.5" hidden="1" customHeight="1" x14ac:dyDescent="0.2"/>
    <row r="139" s="51" customFormat="1" ht="13.5" hidden="1" customHeight="1" x14ac:dyDescent="0.2"/>
    <row r="140" s="51" customFormat="1" ht="13.5" hidden="1" customHeight="1" x14ac:dyDescent="0.2"/>
    <row r="141" s="51" customFormat="1" ht="13.5" hidden="1" customHeight="1" x14ac:dyDescent="0.2"/>
    <row r="142" s="51" customFormat="1" ht="13.5" hidden="1" customHeight="1" x14ac:dyDescent="0.2"/>
    <row r="143" s="51" customFormat="1" ht="13.5" hidden="1" customHeight="1" x14ac:dyDescent="0.2"/>
    <row r="144" s="51" customFormat="1" ht="13.5" hidden="1" customHeight="1" x14ac:dyDescent="0.2"/>
    <row r="145" s="51" customFormat="1" ht="13.5" hidden="1" customHeight="1" x14ac:dyDescent="0.2"/>
    <row r="146" s="51" customFormat="1" ht="13.5" hidden="1" customHeight="1" x14ac:dyDescent="0.2"/>
    <row r="147" s="51" customFormat="1" ht="13.5" hidden="1" customHeight="1" x14ac:dyDescent="0.2"/>
    <row r="148" s="51" customFormat="1" ht="13.5" hidden="1" customHeight="1" x14ac:dyDescent="0.2"/>
    <row r="149" s="51" customFormat="1" ht="13.5" hidden="1" customHeight="1" x14ac:dyDescent="0.2"/>
    <row r="150" s="51" customFormat="1" ht="13.5" hidden="1" customHeight="1" x14ac:dyDescent="0.2"/>
    <row r="151" s="51" customFormat="1" ht="13.5" hidden="1" customHeight="1" x14ac:dyDescent="0.2"/>
    <row r="152" s="51" customFormat="1" ht="13.5" hidden="1" customHeight="1" x14ac:dyDescent="0.2"/>
    <row r="153" s="51" customFormat="1" ht="13.5" hidden="1" customHeight="1" x14ac:dyDescent="0.2"/>
    <row r="154" s="51" customFormat="1" ht="13.5" hidden="1" customHeight="1" x14ac:dyDescent="0.2"/>
    <row r="155" s="51" customFormat="1" ht="13.5" hidden="1" customHeight="1" x14ac:dyDescent="0.2"/>
    <row r="156" s="51" customFormat="1" ht="13.5" hidden="1" customHeight="1" x14ac:dyDescent="0.2"/>
    <row r="157" s="51" customFormat="1" ht="13.5" hidden="1" customHeight="1" x14ac:dyDescent="0.2"/>
    <row r="158" s="51" customFormat="1" ht="13.5" hidden="1" customHeight="1" x14ac:dyDescent="0.2"/>
    <row r="159" s="51" customFormat="1" ht="13.5" hidden="1" customHeight="1" x14ac:dyDescent="0.2"/>
    <row r="160" s="51" customFormat="1" ht="13.5" hidden="1" customHeight="1" x14ac:dyDescent="0.2"/>
  </sheetData>
  <sheetProtection algorithmName="SHA-512" hashValue="E7NLrkY+GhSvLGk4c/kXLrBkG3DzhE2Ma9vzx1wzlrzWcWXzdfYaGp+tiWDtAd0QaOU7lW0eWPFpV6OztXoQmw==" saltValue="NDQBZ+F0HZDOj5m1ohPEr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70" workbookViewId="0">
      <selection activeCell="BI86" sqref="BI86"/>
    </sheetView>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x14ac:dyDescent="0.2">
      <c r="S2" s="96"/>
      <c r="AH2" s="96"/>
    </row>
    <row r="3" spans="1: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x14ac:dyDescent="0.2"/>
    <row r="5" spans="1:34" ht="13.2" x14ac:dyDescent="0.2"/>
    <row r="6" spans="1:34" ht="13.2" x14ac:dyDescent="0.2"/>
    <row r="7" spans="1:34" ht="13.2" x14ac:dyDescent="0.2"/>
    <row r="8" spans="1:34" ht="13.2" x14ac:dyDescent="0.2"/>
    <row r="9" spans="1:34" ht="13.2" x14ac:dyDescent="0.2">
      <c r="AH9" s="9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103</v>
      </c>
    </row>
  </sheetData>
  <sheetProtection algorithmName="SHA-512" hashValue="0xFj3P+/N/FzNnNf9EIGxDBAxeXL8qSmfX+7biltE6ER6RI8nD4NOhfbZ3p7mawpr/gzD1PgGJQdMUgiQC20Pw==" saltValue="fJixassuHA3hP1uG0B+Q1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x14ac:dyDescent="0.2">
      <c r="S2" s="96"/>
      <c r="AH2" s="96"/>
    </row>
    <row r="3" spans="2: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x14ac:dyDescent="0.2"/>
    <row r="5" spans="2:34" ht="13.2" x14ac:dyDescent="0.2"/>
    <row r="6" spans="2:34" ht="13.2" x14ac:dyDescent="0.2"/>
    <row r="7" spans="2:34" ht="13.2" x14ac:dyDescent="0.2"/>
    <row r="8" spans="2:34" ht="13.2" x14ac:dyDescent="0.2"/>
    <row r="9" spans="2:34" ht="13.2" x14ac:dyDescent="0.2">
      <c r="AH9" s="9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c r="AG59" s="96"/>
      <c r="AH59" s="96"/>
    </row>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103</v>
      </c>
    </row>
  </sheetData>
  <sheetProtection algorithmName="SHA-512" hashValue="h/2t71mLJsT1iAlr4xvXfL1rNDG2T/cbqkqAlQYnED2VTk4mTcZRkDo+Z9n99cIhSlwhv0GagYk0HDEtN/3Udg==" saltValue="jyJ80OBwtBOEs+ZKPiMbt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296</v>
      </c>
      <c r="DI1" s="682"/>
      <c r="DJ1" s="682"/>
      <c r="DK1" s="682"/>
      <c r="DL1" s="682"/>
      <c r="DM1" s="682"/>
      <c r="DN1" s="683"/>
      <c r="DO1" s="1"/>
      <c r="DP1" s="681" t="s">
        <v>305</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2">
      <c r="B2" s="43" t="s">
        <v>307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17" t="s">
        <v>110</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309</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200</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2">
      <c r="B4" s="517" t="s">
        <v>5</v>
      </c>
      <c r="C4" s="518"/>
      <c r="D4" s="518"/>
      <c r="E4" s="518"/>
      <c r="F4" s="518"/>
      <c r="G4" s="518"/>
      <c r="H4" s="518"/>
      <c r="I4" s="518"/>
      <c r="J4" s="518"/>
      <c r="K4" s="518"/>
      <c r="L4" s="518"/>
      <c r="M4" s="518"/>
      <c r="N4" s="518"/>
      <c r="O4" s="518"/>
      <c r="P4" s="518"/>
      <c r="Q4" s="560"/>
      <c r="R4" s="517" t="s">
        <v>311</v>
      </c>
      <c r="S4" s="518"/>
      <c r="T4" s="518"/>
      <c r="U4" s="518"/>
      <c r="V4" s="518"/>
      <c r="W4" s="518"/>
      <c r="X4" s="518"/>
      <c r="Y4" s="560"/>
      <c r="Z4" s="517" t="s">
        <v>313</v>
      </c>
      <c r="AA4" s="518"/>
      <c r="AB4" s="518"/>
      <c r="AC4" s="560"/>
      <c r="AD4" s="517" t="s">
        <v>263</v>
      </c>
      <c r="AE4" s="518"/>
      <c r="AF4" s="518"/>
      <c r="AG4" s="518"/>
      <c r="AH4" s="518"/>
      <c r="AI4" s="518"/>
      <c r="AJ4" s="518"/>
      <c r="AK4" s="560"/>
      <c r="AL4" s="517" t="s">
        <v>313</v>
      </c>
      <c r="AM4" s="518"/>
      <c r="AN4" s="518"/>
      <c r="AO4" s="560"/>
      <c r="AP4" s="684" t="s">
        <v>315</v>
      </c>
      <c r="AQ4" s="684"/>
      <c r="AR4" s="684"/>
      <c r="AS4" s="684"/>
      <c r="AT4" s="684"/>
      <c r="AU4" s="684"/>
      <c r="AV4" s="684"/>
      <c r="AW4" s="684"/>
      <c r="AX4" s="684"/>
      <c r="AY4" s="684"/>
      <c r="AZ4" s="684"/>
      <c r="BA4" s="684"/>
      <c r="BB4" s="684"/>
      <c r="BC4" s="684"/>
      <c r="BD4" s="684"/>
      <c r="BE4" s="684"/>
      <c r="BF4" s="684"/>
      <c r="BG4" s="684" t="s">
        <v>298</v>
      </c>
      <c r="BH4" s="684"/>
      <c r="BI4" s="684"/>
      <c r="BJ4" s="684"/>
      <c r="BK4" s="684"/>
      <c r="BL4" s="684"/>
      <c r="BM4" s="684"/>
      <c r="BN4" s="684"/>
      <c r="BO4" s="684" t="s">
        <v>313</v>
      </c>
      <c r="BP4" s="684"/>
      <c r="BQ4" s="684"/>
      <c r="BR4" s="684"/>
      <c r="BS4" s="684" t="s">
        <v>306</v>
      </c>
      <c r="BT4" s="684"/>
      <c r="BU4" s="684"/>
      <c r="BV4" s="684"/>
      <c r="BW4" s="684"/>
      <c r="BX4" s="684"/>
      <c r="BY4" s="684"/>
      <c r="BZ4" s="684"/>
      <c r="CA4" s="684"/>
      <c r="CB4" s="684"/>
      <c r="CD4" s="517" t="s">
        <v>317</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2">
      <c r="B5" s="642" t="s">
        <v>310</v>
      </c>
      <c r="C5" s="643"/>
      <c r="D5" s="643"/>
      <c r="E5" s="643"/>
      <c r="F5" s="643"/>
      <c r="G5" s="643"/>
      <c r="H5" s="643"/>
      <c r="I5" s="643"/>
      <c r="J5" s="643"/>
      <c r="K5" s="643"/>
      <c r="L5" s="643"/>
      <c r="M5" s="643"/>
      <c r="N5" s="643"/>
      <c r="O5" s="643"/>
      <c r="P5" s="643"/>
      <c r="Q5" s="644"/>
      <c r="R5" s="639">
        <v>3905328</v>
      </c>
      <c r="S5" s="640"/>
      <c r="T5" s="640"/>
      <c r="U5" s="640"/>
      <c r="V5" s="640"/>
      <c r="W5" s="640"/>
      <c r="X5" s="640"/>
      <c r="Y5" s="668"/>
      <c r="Z5" s="679">
        <v>15.7</v>
      </c>
      <c r="AA5" s="679"/>
      <c r="AB5" s="679"/>
      <c r="AC5" s="679"/>
      <c r="AD5" s="680">
        <v>3802782</v>
      </c>
      <c r="AE5" s="680"/>
      <c r="AF5" s="680"/>
      <c r="AG5" s="680"/>
      <c r="AH5" s="680"/>
      <c r="AI5" s="680"/>
      <c r="AJ5" s="680"/>
      <c r="AK5" s="680"/>
      <c r="AL5" s="669">
        <v>38.1</v>
      </c>
      <c r="AM5" s="649"/>
      <c r="AN5" s="649"/>
      <c r="AO5" s="672"/>
      <c r="AP5" s="642" t="s">
        <v>318</v>
      </c>
      <c r="AQ5" s="643"/>
      <c r="AR5" s="643"/>
      <c r="AS5" s="643"/>
      <c r="AT5" s="643"/>
      <c r="AU5" s="643"/>
      <c r="AV5" s="643"/>
      <c r="AW5" s="643"/>
      <c r="AX5" s="643"/>
      <c r="AY5" s="643"/>
      <c r="AZ5" s="643"/>
      <c r="BA5" s="643"/>
      <c r="BB5" s="643"/>
      <c r="BC5" s="643"/>
      <c r="BD5" s="643"/>
      <c r="BE5" s="643"/>
      <c r="BF5" s="644"/>
      <c r="BG5" s="585">
        <v>3800270</v>
      </c>
      <c r="BH5" s="405"/>
      <c r="BI5" s="405"/>
      <c r="BJ5" s="405"/>
      <c r="BK5" s="405"/>
      <c r="BL5" s="405"/>
      <c r="BM5" s="405"/>
      <c r="BN5" s="586"/>
      <c r="BO5" s="622">
        <v>97.3</v>
      </c>
      <c r="BP5" s="622"/>
      <c r="BQ5" s="622"/>
      <c r="BR5" s="622"/>
      <c r="BS5" s="623">
        <v>38690</v>
      </c>
      <c r="BT5" s="623"/>
      <c r="BU5" s="623"/>
      <c r="BV5" s="623"/>
      <c r="BW5" s="623"/>
      <c r="BX5" s="623"/>
      <c r="BY5" s="623"/>
      <c r="BZ5" s="623"/>
      <c r="CA5" s="623"/>
      <c r="CB5" s="660"/>
      <c r="CD5" s="517" t="s">
        <v>315</v>
      </c>
      <c r="CE5" s="518"/>
      <c r="CF5" s="518"/>
      <c r="CG5" s="518"/>
      <c r="CH5" s="518"/>
      <c r="CI5" s="518"/>
      <c r="CJ5" s="518"/>
      <c r="CK5" s="518"/>
      <c r="CL5" s="518"/>
      <c r="CM5" s="518"/>
      <c r="CN5" s="518"/>
      <c r="CO5" s="518"/>
      <c r="CP5" s="518"/>
      <c r="CQ5" s="560"/>
      <c r="CR5" s="517" t="s">
        <v>320</v>
      </c>
      <c r="CS5" s="518"/>
      <c r="CT5" s="518"/>
      <c r="CU5" s="518"/>
      <c r="CV5" s="518"/>
      <c r="CW5" s="518"/>
      <c r="CX5" s="518"/>
      <c r="CY5" s="560"/>
      <c r="CZ5" s="517" t="s">
        <v>313</v>
      </c>
      <c r="DA5" s="518"/>
      <c r="DB5" s="518"/>
      <c r="DC5" s="560"/>
      <c r="DD5" s="517" t="s">
        <v>322</v>
      </c>
      <c r="DE5" s="518"/>
      <c r="DF5" s="518"/>
      <c r="DG5" s="518"/>
      <c r="DH5" s="518"/>
      <c r="DI5" s="518"/>
      <c r="DJ5" s="518"/>
      <c r="DK5" s="518"/>
      <c r="DL5" s="518"/>
      <c r="DM5" s="518"/>
      <c r="DN5" s="518"/>
      <c r="DO5" s="518"/>
      <c r="DP5" s="560"/>
      <c r="DQ5" s="517" t="s">
        <v>324</v>
      </c>
      <c r="DR5" s="518"/>
      <c r="DS5" s="518"/>
      <c r="DT5" s="518"/>
      <c r="DU5" s="518"/>
      <c r="DV5" s="518"/>
      <c r="DW5" s="518"/>
      <c r="DX5" s="518"/>
      <c r="DY5" s="518"/>
      <c r="DZ5" s="518"/>
      <c r="EA5" s="518"/>
      <c r="EB5" s="518"/>
      <c r="EC5" s="560"/>
    </row>
    <row r="6" spans="2:143" ht="11.25" customHeight="1" x14ac:dyDescent="0.2">
      <c r="B6" s="582" t="s">
        <v>325</v>
      </c>
      <c r="C6" s="583"/>
      <c r="D6" s="583"/>
      <c r="E6" s="583"/>
      <c r="F6" s="583"/>
      <c r="G6" s="583"/>
      <c r="H6" s="583"/>
      <c r="I6" s="583"/>
      <c r="J6" s="583"/>
      <c r="K6" s="583"/>
      <c r="L6" s="583"/>
      <c r="M6" s="583"/>
      <c r="N6" s="583"/>
      <c r="O6" s="583"/>
      <c r="P6" s="583"/>
      <c r="Q6" s="584"/>
      <c r="R6" s="585">
        <v>223775</v>
      </c>
      <c r="S6" s="405"/>
      <c r="T6" s="405"/>
      <c r="U6" s="405"/>
      <c r="V6" s="405"/>
      <c r="W6" s="405"/>
      <c r="X6" s="405"/>
      <c r="Y6" s="586"/>
      <c r="Z6" s="622">
        <v>0.9</v>
      </c>
      <c r="AA6" s="622"/>
      <c r="AB6" s="622"/>
      <c r="AC6" s="622"/>
      <c r="AD6" s="623">
        <v>223775</v>
      </c>
      <c r="AE6" s="623"/>
      <c r="AF6" s="623"/>
      <c r="AG6" s="623"/>
      <c r="AH6" s="623"/>
      <c r="AI6" s="623"/>
      <c r="AJ6" s="623"/>
      <c r="AK6" s="623"/>
      <c r="AL6" s="587">
        <v>2.2000000000000002</v>
      </c>
      <c r="AM6" s="353"/>
      <c r="AN6" s="353"/>
      <c r="AO6" s="624"/>
      <c r="AP6" s="582" t="s">
        <v>108</v>
      </c>
      <c r="AQ6" s="583"/>
      <c r="AR6" s="583"/>
      <c r="AS6" s="583"/>
      <c r="AT6" s="583"/>
      <c r="AU6" s="583"/>
      <c r="AV6" s="583"/>
      <c r="AW6" s="583"/>
      <c r="AX6" s="583"/>
      <c r="AY6" s="583"/>
      <c r="AZ6" s="583"/>
      <c r="BA6" s="583"/>
      <c r="BB6" s="583"/>
      <c r="BC6" s="583"/>
      <c r="BD6" s="583"/>
      <c r="BE6" s="583"/>
      <c r="BF6" s="584"/>
      <c r="BG6" s="585">
        <v>3800270</v>
      </c>
      <c r="BH6" s="405"/>
      <c r="BI6" s="405"/>
      <c r="BJ6" s="405"/>
      <c r="BK6" s="405"/>
      <c r="BL6" s="405"/>
      <c r="BM6" s="405"/>
      <c r="BN6" s="586"/>
      <c r="BO6" s="622">
        <v>97.3</v>
      </c>
      <c r="BP6" s="622"/>
      <c r="BQ6" s="622"/>
      <c r="BR6" s="622"/>
      <c r="BS6" s="623">
        <v>38690</v>
      </c>
      <c r="BT6" s="623"/>
      <c r="BU6" s="623"/>
      <c r="BV6" s="623"/>
      <c r="BW6" s="623"/>
      <c r="BX6" s="623"/>
      <c r="BY6" s="623"/>
      <c r="BZ6" s="623"/>
      <c r="CA6" s="623"/>
      <c r="CB6" s="660"/>
      <c r="CD6" s="642" t="s">
        <v>326</v>
      </c>
      <c r="CE6" s="643"/>
      <c r="CF6" s="643"/>
      <c r="CG6" s="643"/>
      <c r="CH6" s="643"/>
      <c r="CI6" s="643"/>
      <c r="CJ6" s="643"/>
      <c r="CK6" s="643"/>
      <c r="CL6" s="643"/>
      <c r="CM6" s="643"/>
      <c r="CN6" s="643"/>
      <c r="CO6" s="643"/>
      <c r="CP6" s="643"/>
      <c r="CQ6" s="644"/>
      <c r="CR6" s="585">
        <v>178203</v>
      </c>
      <c r="CS6" s="405"/>
      <c r="CT6" s="405"/>
      <c r="CU6" s="405"/>
      <c r="CV6" s="405"/>
      <c r="CW6" s="405"/>
      <c r="CX6" s="405"/>
      <c r="CY6" s="586"/>
      <c r="CZ6" s="669">
        <v>0.7</v>
      </c>
      <c r="DA6" s="649"/>
      <c r="DB6" s="649"/>
      <c r="DC6" s="670"/>
      <c r="DD6" s="589" t="s">
        <v>208</v>
      </c>
      <c r="DE6" s="405"/>
      <c r="DF6" s="405"/>
      <c r="DG6" s="405"/>
      <c r="DH6" s="405"/>
      <c r="DI6" s="405"/>
      <c r="DJ6" s="405"/>
      <c r="DK6" s="405"/>
      <c r="DL6" s="405"/>
      <c r="DM6" s="405"/>
      <c r="DN6" s="405"/>
      <c r="DO6" s="405"/>
      <c r="DP6" s="586"/>
      <c r="DQ6" s="589">
        <v>178056</v>
      </c>
      <c r="DR6" s="405"/>
      <c r="DS6" s="405"/>
      <c r="DT6" s="405"/>
      <c r="DU6" s="405"/>
      <c r="DV6" s="405"/>
      <c r="DW6" s="405"/>
      <c r="DX6" s="405"/>
      <c r="DY6" s="405"/>
      <c r="DZ6" s="405"/>
      <c r="EA6" s="405"/>
      <c r="EB6" s="405"/>
      <c r="EC6" s="634"/>
    </row>
    <row r="7" spans="2:143" ht="11.25" customHeight="1" x14ac:dyDescent="0.2">
      <c r="B7" s="582" t="s">
        <v>51</v>
      </c>
      <c r="C7" s="583"/>
      <c r="D7" s="583"/>
      <c r="E7" s="583"/>
      <c r="F7" s="583"/>
      <c r="G7" s="583"/>
      <c r="H7" s="583"/>
      <c r="I7" s="583"/>
      <c r="J7" s="583"/>
      <c r="K7" s="583"/>
      <c r="L7" s="583"/>
      <c r="M7" s="583"/>
      <c r="N7" s="583"/>
      <c r="O7" s="583"/>
      <c r="P7" s="583"/>
      <c r="Q7" s="584"/>
      <c r="R7" s="585">
        <v>3952</v>
      </c>
      <c r="S7" s="405"/>
      <c r="T7" s="405"/>
      <c r="U7" s="405"/>
      <c r="V7" s="405"/>
      <c r="W7" s="405"/>
      <c r="X7" s="405"/>
      <c r="Y7" s="586"/>
      <c r="Z7" s="622">
        <v>0</v>
      </c>
      <c r="AA7" s="622"/>
      <c r="AB7" s="622"/>
      <c r="AC7" s="622"/>
      <c r="AD7" s="623">
        <v>3952</v>
      </c>
      <c r="AE7" s="623"/>
      <c r="AF7" s="623"/>
      <c r="AG7" s="623"/>
      <c r="AH7" s="623"/>
      <c r="AI7" s="623"/>
      <c r="AJ7" s="623"/>
      <c r="AK7" s="623"/>
      <c r="AL7" s="587">
        <v>0</v>
      </c>
      <c r="AM7" s="353"/>
      <c r="AN7" s="353"/>
      <c r="AO7" s="624"/>
      <c r="AP7" s="582" t="s">
        <v>327</v>
      </c>
      <c r="AQ7" s="583"/>
      <c r="AR7" s="583"/>
      <c r="AS7" s="583"/>
      <c r="AT7" s="583"/>
      <c r="AU7" s="583"/>
      <c r="AV7" s="583"/>
      <c r="AW7" s="583"/>
      <c r="AX7" s="583"/>
      <c r="AY7" s="583"/>
      <c r="AZ7" s="583"/>
      <c r="BA7" s="583"/>
      <c r="BB7" s="583"/>
      <c r="BC7" s="583"/>
      <c r="BD7" s="583"/>
      <c r="BE7" s="583"/>
      <c r="BF7" s="584"/>
      <c r="BG7" s="585">
        <v>1654283</v>
      </c>
      <c r="BH7" s="405"/>
      <c r="BI7" s="405"/>
      <c r="BJ7" s="405"/>
      <c r="BK7" s="405"/>
      <c r="BL7" s="405"/>
      <c r="BM7" s="405"/>
      <c r="BN7" s="586"/>
      <c r="BO7" s="622">
        <v>42.4</v>
      </c>
      <c r="BP7" s="622"/>
      <c r="BQ7" s="622"/>
      <c r="BR7" s="622"/>
      <c r="BS7" s="623">
        <v>38690</v>
      </c>
      <c r="BT7" s="623"/>
      <c r="BU7" s="623"/>
      <c r="BV7" s="623"/>
      <c r="BW7" s="623"/>
      <c r="BX7" s="623"/>
      <c r="BY7" s="623"/>
      <c r="BZ7" s="623"/>
      <c r="CA7" s="623"/>
      <c r="CB7" s="660"/>
      <c r="CD7" s="582" t="s">
        <v>330</v>
      </c>
      <c r="CE7" s="583"/>
      <c r="CF7" s="583"/>
      <c r="CG7" s="583"/>
      <c r="CH7" s="583"/>
      <c r="CI7" s="583"/>
      <c r="CJ7" s="583"/>
      <c r="CK7" s="583"/>
      <c r="CL7" s="583"/>
      <c r="CM7" s="583"/>
      <c r="CN7" s="583"/>
      <c r="CO7" s="583"/>
      <c r="CP7" s="583"/>
      <c r="CQ7" s="584"/>
      <c r="CR7" s="585">
        <v>6007521</v>
      </c>
      <c r="CS7" s="405"/>
      <c r="CT7" s="405"/>
      <c r="CU7" s="405"/>
      <c r="CV7" s="405"/>
      <c r="CW7" s="405"/>
      <c r="CX7" s="405"/>
      <c r="CY7" s="586"/>
      <c r="CZ7" s="622">
        <v>25.1</v>
      </c>
      <c r="DA7" s="622"/>
      <c r="DB7" s="622"/>
      <c r="DC7" s="622"/>
      <c r="DD7" s="589">
        <v>266171</v>
      </c>
      <c r="DE7" s="405"/>
      <c r="DF7" s="405"/>
      <c r="DG7" s="405"/>
      <c r="DH7" s="405"/>
      <c r="DI7" s="405"/>
      <c r="DJ7" s="405"/>
      <c r="DK7" s="405"/>
      <c r="DL7" s="405"/>
      <c r="DM7" s="405"/>
      <c r="DN7" s="405"/>
      <c r="DO7" s="405"/>
      <c r="DP7" s="586"/>
      <c r="DQ7" s="589">
        <v>2095578</v>
      </c>
      <c r="DR7" s="405"/>
      <c r="DS7" s="405"/>
      <c r="DT7" s="405"/>
      <c r="DU7" s="405"/>
      <c r="DV7" s="405"/>
      <c r="DW7" s="405"/>
      <c r="DX7" s="405"/>
      <c r="DY7" s="405"/>
      <c r="DZ7" s="405"/>
      <c r="EA7" s="405"/>
      <c r="EB7" s="405"/>
      <c r="EC7" s="634"/>
    </row>
    <row r="8" spans="2:143" ht="11.25" customHeight="1" x14ac:dyDescent="0.2">
      <c r="B8" s="582" t="s">
        <v>331</v>
      </c>
      <c r="C8" s="583"/>
      <c r="D8" s="583"/>
      <c r="E8" s="583"/>
      <c r="F8" s="583"/>
      <c r="G8" s="583"/>
      <c r="H8" s="583"/>
      <c r="I8" s="583"/>
      <c r="J8" s="583"/>
      <c r="K8" s="583"/>
      <c r="L8" s="583"/>
      <c r="M8" s="583"/>
      <c r="N8" s="583"/>
      <c r="O8" s="583"/>
      <c r="P8" s="583"/>
      <c r="Q8" s="584"/>
      <c r="R8" s="585">
        <v>16752</v>
      </c>
      <c r="S8" s="405"/>
      <c r="T8" s="405"/>
      <c r="U8" s="405"/>
      <c r="V8" s="405"/>
      <c r="W8" s="405"/>
      <c r="X8" s="405"/>
      <c r="Y8" s="586"/>
      <c r="Z8" s="622">
        <v>0.1</v>
      </c>
      <c r="AA8" s="622"/>
      <c r="AB8" s="622"/>
      <c r="AC8" s="622"/>
      <c r="AD8" s="623">
        <v>16752</v>
      </c>
      <c r="AE8" s="623"/>
      <c r="AF8" s="623"/>
      <c r="AG8" s="623"/>
      <c r="AH8" s="623"/>
      <c r="AI8" s="623"/>
      <c r="AJ8" s="623"/>
      <c r="AK8" s="623"/>
      <c r="AL8" s="587">
        <v>0.2</v>
      </c>
      <c r="AM8" s="353"/>
      <c r="AN8" s="353"/>
      <c r="AO8" s="624"/>
      <c r="AP8" s="582" t="s">
        <v>125</v>
      </c>
      <c r="AQ8" s="583"/>
      <c r="AR8" s="583"/>
      <c r="AS8" s="583"/>
      <c r="AT8" s="583"/>
      <c r="AU8" s="583"/>
      <c r="AV8" s="583"/>
      <c r="AW8" s="583"/>
      <c r="AX8" s="583"/>
      <c r="AY8" s="583"/>
      <c r="AZ8" s="583"/>
      <c r="BA8" s="583"/>
      <c r="BB8" s="583"/>
      <c r="BC8" s="583"/>
      <c r="BD8" s="583"/>
      <c r="BE8" s="583"/>
      <c r="BF8" s="584"/>
      <c r="BG8" s="585">
        <v>61191</v>
      </c>
      <c r="BH8" s="405"/>
      <c r="BI8" s="405"/>
      <c r="BJ8" s="405"/>
      <c r="BK8" s="405"/>
      <c r="BL8" s="405"/>
      <c r="BM8" s="405"/>
      <c r="BN8" s="586"/>
      <c r="BO8" s="622">
        <v>1.6</v>
      </c>
      <c r="BP8" s="622"/>
      <c r="BQ8" s="622"/>
      <c r="BR8" s="622"/>
      <c r="BS8" s="589" t="s">
        <v>208</v>
      </c>
      <c r="BT8" s="405"/>
      <c r="BU8" s="405"/>
      <c r="BV8" s="405"/>
      <c r="BW8" s="405"/>
      <c r="BX8" s="405"/>
      <c r="BY8" s="405"/>
      <c r="BZ8" s="405"/>
      <c r="CA8" s="405"/>
      <c r="CB8" s="634"/>
      <c r="CD8" s="582" t="s">
        <v>334</v>
      </c>
      <c r="CE8" s="583"/>
      <c r="CF8" s="583"/>
      <c r="CG8" s="583"/>
      <c r="CH8" s="583"/>
      <c r="CI8" s="583"/>
      <c r="CJ8" s="583"/>
      <c r="CK8" s="583"/>
      <c r="CL8" s="583"/>
      <c r="CM8" s="583"/>
      <c r="CN8" s="583"/>
      <c r="CO8" s="583"/>
      <c r="CP8" s="583"/>
      <c r="CQ8" s="584"/>
      <c r="CR8" s="585">
        <v>5454965</v>
      </c>
      <c r="CS8" s="405"/>
      <c r="CT8" s="405"/>
      <c r="CU8" s="405"/>
      <c r="CV8" s="405"/>
      <c r="CW8" s="405"/>
      <c r="CX8" s="405"/>
      <c r="CY8" s="586"/>
      <c r="CZ8" s="622">
        <v>22.8</v>
      </c>
      <c r="DA8" s="622"/>
      <c r="DB8" s="622"/>
      <c r="DC8" s="622"/>
      <c r="DD8" s="589">
        <v>178516</v>
      </c>
      <c r="DE8" s="405"/>
      <c r="DF8" s="405"/>
      <c r="DG8" s="405"/>
      <c r="DH8" s="405"/>
      <c r="DI8" s="405"/>
      <c r="DJ8" s="405"/>
      <c r="DK8" s="405"/>
      <c r="DL8" s="405"/>
      <c r="DM8" s="405"/>
      <c r="DN8" s="405"/>
      <c r="DO8" s="405"/>
      <c r="DP8" s="586"/>
      <c r="DQ8" s="589">
        <v>2677141</v>
      </c>
      <c r="DR8" s="405"/>
      <c r="DS8" s="405"/>
      <c r="DT8" s="405"/>
      <c r="DU8" s="405"/>
      <c r="DV8" s="405"/>
      <c r="DW8" s="405"/>
      <c r="DX8" s="405"/>
      <c r="DY8" s="405"/>
      <c r="DZ8" s="405"/>
      <c r="EA8" s="405"/>
      <c r="EB8" s="405"/>
      <c r="EC8" s="634"/>
    </row>
    <row r="9" spans="2:143" ht="11.25" customHeight="1" x14ac:dyDescent="0.2">
      <c r="B9" s="582" t="s">
        <v>335</v>
      </c>
      <c r="C9" s="583"/>
      <c r="D9" s="583"/>
      <c r="E9" s="583"/>
      <c r="F9" s="583"/>
      <c r="G9" s="583"/>
      <c r="H9" s="583"/>
      <c r="I9" s="583"/>
      <c r="J9" s="583"/>
      <c r="K9" s="583"/>
      <c r="L9" s="583"/>
      <c r="M9" s="583"/>
      <c r="N9" s="583"/>
      <c r="O9" s="583"/>
      <c r="P9" s="583"/>
      <c r="Q9" s="584"/>
      <c r="R9" s="585">
        <v>19465</v>
      </c>
      <c r="S9" s="405"/>
      <c r="T9" s="405"/>
      <c r="U9" s="405"/>
      <c r="V9" s="405"/>
      <c r="W9" s="405"/>
      <c r="X9" s="405"/>
      <c r="Y9" s="586"/>
      <c r="Z9" s="622">
        <v>0.1</v>
      </c>
      <c r="AA9" s="622"/>
      <c r="AB9" s="622"/>
      <c r="AC9" s="622"/>
      <c r="AD9" s="623">
        <v>19465</v>
      </c>
      <c r="AE9" s="623"/>
      <c r="AF9" s="623"/>
      <c r="AG9" s="623"/>
      <c r="AH9" s="623"/>
      <c r="AI9" s="623"/>
      <c r="AJ9" s="623"/>
      <c r="AK9" s="623"/>
      <c r="AL9" s="587">
        <v>0.2</v>
      </c>
      <c r="AM9" s="353"/>
      <c r="AN9" s="353"/>
      <c r="AO9" s="624"/>
      <c r="AP9" s="582" t="s">
        <v>337</v>
      </c>
      <c r="AQ9" s="583"/>
      <c r="AR9" s="583"/>
      <c r="AS9" s="583"/>
      <c r="AT9" s="583"/>
      <c r="AU9" s="583"/>
      <c r="AV9" s="583"/>
      <c r="AW9" s="583"/>
      <c r="AX9" s="583"/>
      <c r="AY9" s="583"/>
      <c r="AZ9" s="583"/>
      <c r="BA9" s="583"/>
      <c r="BB9" s="583"/>
      <c r="BC9" s="583"/>
      <c r="BD9" s="583"/>
      <c r="BE9" s="583"/>
      <c r="BF9" s="584"/>
      <c r="BG9" s="585">
        <v>1387575</v>
      </c>
      <c r="BH9" s="405"/>
      <c r="BI9" s="405"/>
      <c r="BJ9" s="405"/>
      <c r="BK9" s="405"/>
      <c r="BL9" s="405"/>
      <c r="BM9" s="405"/>
      <c r="BN9" s="586"/>
      <c r="BO9" s="622">
        <v>35.5</v>
      </c>
      <c r="BP9" s="622"/>
      <c r="BQ9" s="622"/>
      <c r="BR9" s="622"/>
      <c r="BS9" s="589" t="s">
        <v>208</v>
      </c>
      <c r="BT9" s="405"/>
      <c r="BU9" s="405"/>
      <c r="BV9" s="405"/>
      <c r="BW9" s="405"/>
      <c r="BX9" s="405"/>
      <c r="BY9" s="405"/>
      <c r="BZ9" s="405"/>
      <c r="CA9" s="405"/>
      <c r="CB9" s="634"/>
      <c r="CD9" s="582" t="s">
        <v>339</v>
      </c>
      <c r="CE9" s="583"/>
      <c r="CF9" s="583"/>
      <c r="CG9" s="583"/>
      <c r="CH9" s="583"/>
      <c r="CI9" s="583"/>
      <c r="CJ9" s="583"/>
      <c r="CK9" s="583"/>
      <c r="CL9" s="583"/>
      <c r="CM9" s="583"/>
      <c r="CN9" s="583"/>
      <c r="CO9" s="583"/>
      <c r="CP9" s="583"/>
      <c r="CQ9" s="584"/>
      <c r="CR9" s="585">
        <v>1423409</v>
      </c>
      <c r="CS9" s="405"/>
      <c r="CT9" s="405"/>
      <c r="CU9" s="405"/>
      <c r="CV9" s="405"/>
      <c r="CW9" s="405"/>
      <c r="CX9" s="405"/>
      <c r="CY9" s="586"/>
      <c r="CZ9" s="622">
        <v>6</v>
      </c>
      <c r="DA9" s="622"/>
      <c r="DB9" s="622"/>
      <c r="DC9" s="622"/>
      <c r="DD9" s="589">
        <v>34188</v>
      </c>
      <c r="DE9" s="405"/>
      <c r="DF9" s="405"/>
      <c r="DG9" s="405"/>
      <c r="DH9" s="405"/>
      <c r="DI9" s="405"/>
      <c r="DJ9" s="405"/>
      <c r="DK9" s="405"/>
      <c r="DL9" s="405"/>
      <c r="DM9" s="405"/>
      <c r="DN9" s="405"/>
      <c r="DO9" s="405"/>
      <c r="DP9" s="586"/>
      <c r="DQ9" s="589">
        <v>1323971</v>
      </c>
      <c r="DR9" s="405"/>
      <c r="DS9" s="405"/>
      <c r="DT9" s="405"/>
      <c r="DU9" s="405"/>
      <c r="DV9" s="405"/>
      <c r="DW9" s="405"/>
      <c r="DX9" s="405"/>
      <c r="DY9" s="405"/>
      <c r="DZ9" s="405"/>
      <c r="EA9" s="405"/>
      <c r="EB9" s="405"/>
      <c r="EC9" s="634"/>
    </row>
    <row r="10" spans="2:143" ht="11.25" customHeight="1" x14ac:dyDescent="0.2">
      <c r="B10" s="582" t="s">
        <v>131</v>
      </c>
      <c r="C10" s="583"/>
      <c r="D10" s="583"/>
      <c r="E10" s="583"/>
      <c r="F10" s="583"/>
      <c r="G10" s="583"/>
      <c r="H10" s="583"/>
      <c r="I10" s="583"/>
      <c r="J10" s="583"/>
      <c r="K10" s="583"/>
      <c r="L10" s="583"/>
      <c r="M10" s="583"/>
      <c r="N10" s="583"/>
      <c r="O10" s="583"/>
      <c r="P10" s="583"/>
      <c r="Q10" s="584"/>
      <c r="R10" s="585" t="s">
        <v>208</v>
      </c>
      <c r="S10" s="405"/>
      <c r="T10" s="405"/>
      <c r="U10" s="405"/>
      <c r="V10" s="405"/>
      <c r="W10" s="405"/>
      <c r="X10" s="405"/>
      <c r="Y10" s="586"/>
      <c r="Z10" s="622" t="s">
        <v>208</v>
      </c>
      <c r="AA10" s="622"/>
      <c r="AB10" s="622"/>
      <c r="AC10" s="622"/>
      <c r="AD10" s="623" t="s">
        <v>208</v>
      </c>
      <c r="AE10" s="623"/>
      <c r="AF10" s="623"/>
      <c r="AG10" s="623"/>
      <c r="AH10" s="623"/>
      <c r="AI10" s="623"/>
      <c r="AJ10" s="623"/>
      <c r="AK10" s="623"/>
      <c r="AL10" s="587" t="s">
        <v>208</v>
      </c>
      <c r="AM10" s="353"/>
      <c r="AN10" s="353"/>
      <c r="AO10" s="624"/>
      <c r="AP10" s="582" t="s">
        <v>196</v>
      </c>
      <c r="AQ10" s="583"/>
      <c r="AR10" s="583"/>
      <c r="AS10" s="583"/>
      <c r="AT10" s="583"/>
      <c r="AU10" s="583"/>
      <c r="AV10" s="583"/>
      <c r="AW10" s="583"/>
      <c r="AX10" s="583"/>
      <c r="AY10" s="583"/>
      <c r="AZ10" s="583"/>
      <c r="BA10" s="583"/>
      <c r="BB10" s="583"/>
      <c r="BC10" s="583"/>
      <c r="BD10" s="583"/>
      <c r="BE10" s="583"/>
      <c r="BF10" s="584"/>
      <c r="BG10" s="585">
        <v>102654</v>
      </c>
      <c r="BH10" s="405"/>
      <c r="BI10" s="405"/>
      <c r="BJ10" s="405"/>
      <c r="BK10" s="405"/>
      <c r="BL10" s="405"/>
      <c r="BM10" s="405"/>
      <c r="BN10" s="586"/>
      <c r="BO10" s="622">
        <v>2.6</v>
      </c>
      <c r="BP10" s="622"/>
      <c r="BQ10" s="622"/>
      <c r="BR10" s="622"/>
      <c r="BS10" s="589">
        <v>17244</v>
      </c>
      <c r="BT10" s="405"/>
      <c r="BU10" s="405"/>
      <c r="BV10" s="405"/>
      <c r="BW10" s="405"/>
      <c r="BX10" s="405"/>
      <c r="BY10" s="405"/>
      <c r="BZ10" s="405"/>
      <c r="CA10" s="405"/>
      <c r="CB10" s="634"/>
      <c r="CD10" s="582" t="s">
        <v>48</v>
      </c>
      <c r="CE10" s="583"/>
      <c r="CF10" s="583"/>
      <c r="CG10" s="583"/>
      <c r="CH10" s="583"/>
      <c r="CI10" s="583"/>
      <c r="CJ10" s="583"/>
      <c r="CK10" s="583"/>
      <c r="CL10" s="583"/>
      <c r="CM10" s="583"/>
      <c r="CN10" s="583"/>
      <c r="CO10" s="583"/>
      <c r="CP10" s="583"/>
      <c r="CQ10" s="584"/>
      <c r="CR10" s="585">
        <v>131758</v>
      </c>
      <c r="CS10" s="405"/>
      <c r="CT10" s="405"/>
      <c r="CU10" s="405"/>
      <c r="CV10" s="405"/>
      <c r="CW10" s="405"/>
      <c r="CX10" s="405"/>
      <c r="CY10" s="586"/>
      <c r="CZ10" s="622">
        <v>0.6</v>
      </c>
      <c r="DA10" s="622"/>
      <c r="DB10" s="622"/>
      <c r="DC10" s="622"/>
      <c r="DD10" s="589" t="s">
        <v>208</v>
      </c>
      <c r="DE10" s="405"/>
      <c r="DF10" s="405"/>
      <c r="DG10" s="405"/>
      <c r="DH10" s="405"/>
      <c r="DI10" s="405"/>
      <c r="DJ10" s="405"/>
      <c r="DK10" s="405"/>
      <c r="DL10" s="405"/>
      <c r="DM10" s="405"/>
      <c r="DN10" s="405"/>
      <c r="DO10" s="405"/>
      <c r="DP10" s="586"/>
      <c r="DQ10" s="589">
        <v>46157</v>
      </c>
      <c r="DR10" s="405"/>
      <c r="DS10" s="405"/>
      <c r="DT10" s="405"/>
      <c r="DU10" s="405"/>
      <c r="DV10" s="405"/>
      <c r="DW10" s="405"/>
      <c r="DX10" s="405"/>
      <c r="DY10" s="405"/>
      <c r="DZ10" s="405"/>
      <c r="EA10" s="405"/>
      <c r="EB10" s="405"/>
      <c r="EC10" s="634"/>
    </row>
    <row r="11" spans="2:143" ht="11.25" customHeight="1" x14ac:dyDescent="0.2">
      <c r="B11" s="582" t="s">
        <v>106</v>
      </c>
      <c r="C11" s="583"/>
      <c r="D11" s="583"/>
      <c r="E11" s="583"/>
      <c r="F11" s="583"/>
      <c r="G11" s="583"/>
      <c r="H11" s="583"/>
      <c r="I11" s="583"/>
      <c r="J11" s="583"/>
      <c r="K11" s="583"/>
      <c r="L11" s="583"/>
      <c r="M11" s="583"/>
      <c r="N11" s="583"/>
      <c r="O11" s="583"/>
      <c r="P11" s="583"/>
      <c r="Q11" s="584"/>
      <c r="R11" s="585">
        <v>703286</v>
      </c>
      <c r="S11" s="405"/>
      <c r="T11" s="405"/>
      <c r="U11" s="405"/>
      <c r="V11" s="405"/>
      <c r="W11" s="405"/>
      <c r="X11" s="405"/>
      <c r="Y11" s="586"/>
      <c r="Z11" s="587">
        <v>2.8</v>
      </c>
      <c r="AA11" s="353"/>
      <c r="AB11" s="353"/>
      <c r="AC11" s="588"/>
      <c r="AD11" s="589">
        <v>703286</v>
      </c>
      <c r="AE11" s="405"/>
      <c r="AF11" s="405"/>
      <c r="AG11" s="405"/>
      <c r="AH11" s="405"/>
      <c r="AI11" s="405"/>
      <c r="AJ11" s="405"/>
      <c r="AK11" s="586"/>
      <c r="AL11" s="587">
        <v>7.1</v>
      </c>
      <c r="AM11" s="353"/>
      <c r="AN11" s="353"/>
      <c r="AO11" s="624"/>
      <c r="AP11" s="582" t="s">
        <v>341</v>
      </c>
      <c r="AQ11" s="583"/>
      <c r="AR11" s="583"/>
      <c r="AS11" s="583"/>
      <c r="AT11" s="583"/>
      <c r="AU11" s="583"/>
      <c r="AV11" s="583"/>
      <c r="AW11" s="583"/>
      <c r="AX11" s="583"/>
      <c r="AY11" s="583"/>
      <c r="AZ11" s="583"/>
      <c r="BA11" s="583"/>
      <c r="BB11" s="583"/>
      <c r="BC11" s="583"/>
      <c r="BD11" s="583"/>
      <c r="BE11" s="583"/>
      <c r="BF11" s="584"/>
      <c r="BG11" s="585">
        <v>102863</v>
      </c>
      <c r="BH11" s="405"/>
      <c r="BI11" s="405"/>
      <c r="BJ11" s="405"/>
      <c r="BK11" s="405"/>
      <c r="BL11" s="405"/>
      <c r="BM11" s="405"/>
      <c r="BN11" s="586"/>
      <c r="BO11" s="622">
        <v>2.6</v>
      </c>
      <c r="BP11" s="622"/>
      <c r="BQ11" s="622"/>
      <c r="BR11" s="622"/>
      <c r="BS11" s="589">
        <v>21446</v>
      </c>
      <c r="BT11" s="405"/>
      <c r="BU11" s="405"/>
      <c r="BV11" s="405"/>
      <c r="BW11" s="405"/>
      <c r="BX11" s="405"/>
      <c r="BY11" s="405"/>
      <c r="BZ11" s="405"/>
      <c r="CA11" s="405"/>
      <c r="CB11" s="634"/>
      <c r="CD11" s="582" t="s">
        <v>344</v>
      </c>
      <c r="CE11" s="583"/>
      <c r="CF11" s="583"/>
      <c r="CG11" s="583"/>
      <c r="CH11" s="583"/>
      <c r="CI11" s="583"/>
      <c r="CJ11" s="583"/>
      <c r="CK11" s="583"/>
      <c r="CL11" s="583"/>
      <c r="CM11" s="583"/>
      <c r="CN11" s="583"/>
      <c r="CO11" s="583"/>
      <c r="CP11" s="583"/>
      <c r="CQ11" s="584"/>
      <c r="CR11" s="585">
        <v>1349742</v>
      </c>
      <c r="CS11" s="405"/>
      <c r="CT11" s="405"/>
      <c r="CU11" s="405"/>
      <c r="CV11" s="405"/>
      <c r="CW11" s="405"/>
      <c r="CX11" s="405"/>
      <c r="CY11" s="586"/>
      <c r="CZ11" s="622">
        <v>5.6</v>
      </c>
      <c r="DA11" s="622"/>
      <c r="DB11" s="622"/>
      <c r="DC11" s="622"/>
      <c r="DD11" s="589">
        <v>384254</v>
      </c>
      <c r="DE11" s="405"/>
      <c r="DF11" s="405"/>
      <c r="DG11" s="405"/>
      <c r="DH11" s="405"/>
      <c r="DI11" s="405"/>
      <c r="DJ11" s="405"/>
      <c r="DK11" s="405"/>
      <c r="DL11" s="405"/>
      <c r="DM11" s="405"/>
      <c r="DN11" s="405"/>
      <c r="DO11" s="405"/>
      <c r="DP11" s="586"/>
      <c r="DQ11" s="589">
        <v>590777</v>
      </c>
      <c r="DR11" s="405"/>
      <c r="DS11" s="405"/>
      <c r="DT11" s="405"/>
      <c r="DU11" s="405"/>
      <c r="DV11" s="405"/>
      <c r="DW11" s="405"/>
      <c r="DX11" s="405"/>
      <c r="DY11" s="405"/>
      <c r="DZ11" s="405"/>
      <c r="EA11" s="405"/>
      <c r="EB11" s="405"/>
      <c r="EC11" s="634"/>
    </row>
    <row r="12" spans="2:143" ht="11.25" customHeight="1" x14ac:dyDescent="0.2">
      <c r="B12" s="582" t="s">
        <v>147</v>
      </c>
      <c r="C12" s="583"/>
      <c r="D12" s="583"/>
      <c r="E12" s="583"/>
      <c r="F12" s="583"/>
      <c r="G12" s="583"/>
      <c r="H12" s="583"/>
      <c r="I12" s="583"/>
      <c r="J12" s="583"/>
      <c r="K12" s="583"/>
      <c r="L12" s="583"/>
      <c r="M12" s="583"/>
      <c r="N12" s="583"/>
      <c r="O12" s="583"/>
      <c r="P12" s="583"/>
      <c r="Q12" s="584"/>
      <c r="R12" s="585" t="s">
        <v>208</v>
      </c>
      <c r="S12" s="405"/>
      <c r="T12" s="405"/>
      <c r="U12" s="405"/>
      <c r="V12" s="405"/>
      <c r="W12" s="405"/>
      <c r="X12" s="405"/>
      <c r="Y12" s="586"/>
      <c r="Z12" s="622" t="s">
        <v>208</v>
      </c>
      <c r="AA12" s="622"/>
      <c r="AB12" s="622"/>
      <c r="AC12" s="622"/>
      <c r="AD12" s="623" t="s">
        <v>208</v>
      </c>
      <c r="AE12" s="623"/>
      <c r="AF12" s="623"/>
      <c r="AG12" s="623"/>
      <c r="AH12" s="623"/>
      <c r="AI12" s="623"/>
      <c r="AJ12" s="623"/>
      <c r="AK12" s="623"/>
      <c r="AL12" s="587" t="s">
        <v>208</v>
      </c>
      <c r="AM12" s="353"/>
      <c r="AN12" s="353"/>
      <c r="AO12" s="624"/>
      <c r="AP12" s="582" t="s">
        <v>345</v>
      </c>
      <c r="AQ12" s="583"/>
      <c r="AR12" s="583"/>
      <c r="AS12" s="583"/>
      <c r="AT12" s="583"/>
      <c r="AU12" s="583"/>
      <c r="AV12" s="583"/>
      <c r="AW12" s="583"/>
      <c r="AX12" s="583"/>
      <c r="AY12" s="583"/>
      <c r="AZ12" s="583"/>
      <c r="BA12" s="583"/>
      <c r="BB12" s="583"/>
      <c r="BC12" s="583"/>
      <c r="BD12" s="583"/>
      <c r="BE12" s="583"/>
      <c r="BF12" s="584"/>
      <c r="BG12" s="585">
        <v>1832516</v>
      </c>
      <c r="BH12" s="405"/>
      <c r="BI12" s="405"/>
      <c r="BJ12" s="405"/>
      <c r="BK12" s="405"/>
      <c r="BL12" s="405"/>
      <c r="BM12" s="405"/>
      <c r="BN12" s="586"/>
      <c r="BO12" s="622">
        <v>46.9</v>
      </c>
      <c r="BP12" s="622"/>
      <c r="BQ12" s="622"/>
      <c r="BR12" s="622"/>
      <c r="BS12" s="589" t="s">
        <v>208</v>
      </c>
      <c r="BT12" s="405"/>
      <c r="BU12" s="405"/>
      <c r="BV12" s="405"/>
      <c r="BW12" s="405"/>
      <c r="BX12" s="405"/>
      <c r="BY12" s="405"/>
      <c r="BZ12" s="405"/>
      <c r="CA12" s="405"/>
      <c r="CB12" s="634"/>
      <c r="CD12" s="582" t="s">
        <v>92</v>
      </c>
      <c r="CE12" s="583"/>
      <c r="CF12" s="583"/>
      <c r="CG12" s="583"/>
      <c r="CH12" s="583"/>
      <c r="CI12" s="583"/>
      <c r="CJ12" s="583"/>
      <c r="CK12" s="583"/>
      <c r="CL12" s="583"/>
      <c r="CM12" s="583"/>
      <c r="CN12" s="583"/>
      <c r="CO12" s="583"/>
      <c r="CP12" s="583"/>
      <c r="CQ12" s="584"/>
      <c r="CR12" s="585">
        <v>880192</v>
      </c>
      <c r="CS12" s="405"/>
      <c r="CT12" s="405"/>
      <c r="CU12" s="405"/>
      <c r="CV12" s="405"/>
      <c r="CW12" s="405"/>
      <c r="CX12" s="405"/>
      <c r="CY12" s="586"/>
      <c r="CZ12" s="622">
        <v>3.7</v>
      </c>
      <c r="DA12" s="622"/>
      <c r="DB12" s="622"/>
      <c r="DC12" s="622"/>
      <c r="DD12" s="589">
        <v>47635</v>
      </c>
      <c r="DE12" s="405"/>
      <c r="DF12" s="405"/>
      <c r="DG12" s="405"/>
      <c r="DH12" s="405"/>
      <c r="DI12" s="405"/>
      <c r="DJ12" s="405"/>
      <c r="DK12" s="405"/>
      <c r="DL12" s="405"/>
      <c r="DM12" s="405"/>
      <c r="DN12" s="405"/>
      <c r="DO12" s="405"/>
      <c r="DP12" s="586"/>
      <c r="DQ12" s="589">
        <v>727632</v>
      </c>
      <c r="DR12" s="405"/>
      <c r="DS12" s="405"/>
      <c r="DT12" s="405"/>
      <c r="DU12" s="405"/>
      <c r="DV12" s="405"/>
      <c r="DW12" s="405"/>
      <c r="DX12" s="405"/>
      <c r="DY12" s="405"/>
      <c r="DZ12" s="405"/>
      <c r="EA12" s="405"/>
      <c r="EB12" s="405"/>
      <c r="EC12" s="634"/>
    </row>
    <row r="13" spans="2:143" ht="11.25" customHeight="1" x14ac:dyDescent="0.2">
      <c r="B13" s="582" t="s">
        <v>346</v>
      </c>
      <c r="C13" s="583"/>
      <c r="D13" s="583"/>
      <c r="E13" s="583"/>
      <c r="F13" s="583"/>
      <c r="G13" s="583"/>
      <c r="H13" s="583"/>
      <c r="I13" s="583"/>
      <c r="J13" s="583"/>
      <c r="K13" s="583"/>
      <c r="L13" s="583"/>
      <c r="M13" s="583"/>
      <c r="N13" s="583"/>
      <c r="O13" s="583"/>
      <c r="P13" s="583"/>
      <c r="Q13" s="584"/>
      <c r="R13" s="585" t="s">
        <v>208</v>
      </c>
      <c r="S13" s="405"/>
      <c r="T13" s="405"/>
      <c r="U13" s="405"/>
      <c r="V13" s="405"/>
      <c r="W13" s="405"/>
      <c r="X13" s="405"/>
      <c r="Y13" s="586"/>
      <c r="Z13" s="622" t="s">
        <v>208</v>
      </c>
      <c r="AA13" s="622"/>
      <c r="AB13" s="622"/>
      <c r="AC13" s="622"/>
      <c r="AD13" s="623" t="s">
        <v>208</v>
      </c>
      <c r="AE13" s="623"/>
      <c r="AF13" s="623"/>
      <c r="AG13" s="623"/>
      <c r="AH13" s="623"/>
      <c r="AI13" s="623"/>
      <c r="AJ13" s="623"/>
      <c r="AK13" s="623"/>
      <c r="AL13" s="587" t="s">
        <v>208</v>
      </c>
      <c r="AM13" s="353"/>
      <c r="AN13" s="353"/>
      <c r="AO13" s="624"/>
      <c r="AP13" s="582" t="s">
        <v>347</v>
      </c>
      <c r="AQ13" s="583"/>
      <c r="AR13" s="583"/>
      <c r="AS13" s="583"/>
      <c r="AT13" s="583"/>
      <c r="AU13" s="583"/>
      <c r="AV13" s="583"/>
      <c r="AW13" s="583"/>
      <c r="AX13" s="583"/>
      <c r="AY13" s="583"/>
      <c r="AZ13" s="583"/>
      <c r="BA13" s="583"/>
      <c r="BB13" s="583"/>
      <c r="BC13" s="583"/>
      <c r="BD13" s="583"/>
      <c r="BE13" s="583"/>
      <c r="BF13" s="584"/>
      <c r="BG13" s="585">
        <v>1825847</v>
      </c>
      <c r="BH13" s="405"/>
      <c r="BI13" s="405"/>
      <c r="BJ13" s="405"/>
      <c r="BK13" s="405"/>
      <c r="BL13" s="405"/>
      <c r="BM13" s="405"/>
      <c r="BN13" s="586"/>
      <c r="BO13" s="622">
        <v>46.8</v>
      </c>
      <c r="BP13" s="622"/>
      <c r="BQ13" s="622"/>
      <c r="BR13" s="622"/>
      <c r="BS13" s="589" t="s">
        <v>208</v>
      </c>
      <c r="BT13" s="405"/>
      <c r="BU13" s="405"/>
      <c r="BV13" s="405"/>
      <c r="BW13" s="405"/>
      <c r="BX13" s="405"/>
      <c r="BY13" s="405"/>
      <c r="BZ13" s="405"/>
      <c r="CA13" s="405"/>
      <c r="CB13" s="634"/>
      <c r="CD13" s="582" t="s">
        <v>349</v>
      </c>
      <c r="CE13" s="583"/>
      <c r="CF13" s="583"/>
      <c r="CG13" s="583"/>
      <c r="CH13" s="583"/>
      <c r="CI13" s="583"/>
      <c r="CJ13" s="583"/>
      <c r="CK13" s="583"/>
      <c r="CL13" s="583"/>
      <c r="CM13" s="583"/>
      <c r="CN13" s="583"/>
      <c r="CO13" s="583"/>
      <c r="CP13" s="583"/>
      <c r="CQ13" s="584"/>
      <c r="CR13" s="585">
        <v>4219476</v>
      </c>
      <c r="CS13" s="405"/>
      <c r="CT13" s="405"/>
      <c r="CU13" s="405"/>
      <c r="CV13" s="405"/>
      <c r="CW13" s="405"/>
      <c r="CX13" s="405"/>
      <c r="CY13" s="586"/>
      <c r="CZ13" s="622">
        <v>17.600000000000001</v>
      </c>
      <c r="DA13" s="622"/>
      <c r="DB13" s="622"/>
      <c r="DC13" s="622"/>
      <c r="DD13" s="589">
        <v>2452832</v>
      </c>
      <c r="DE13" s="405"/>
      <c r="DF13" s="405"/>
      <c r="DG13" s="405"/>
      <c r="DH13" s="405"/>
      <c r="DI13" s="405"/>
      <c r="DJ13" s="405"/>
      <c r="DK13" s="405"/>
      <c r="DL13" s="405"/>
      <c r="DM13" s="405"/>
      <c r="DN13" s="405"/>
      <c r="DO13" s="405"/>
      <c r="DP13" s="586"/>
      <c r="DQ13" s="589">
        <v>1405741</v>
      </c>
      <c r="DR13" s="405"/>
      <c r="DS13" s="405"/>
      <c r="DT13" s="405"/>
      <c r="DU13" s="405"/>
      <c r="DV13" s="405"/>
      <c r="DW13" s="405"/>
      <c r="DX13" s="405"/>
      <c r="DY13" s="405"/>
      <c r="DZ13" s="405"/>
      <c r="EA13" s="405"/>
      <c r="EB13" s="405"/>
      <c r="EC13" s="634"/>
    </row>
    <row r="14" spans="2:143" ht="11.25" customHeight="1" x14ac:dyDescent="0.2">
      <c r="B14" s="582" t="s">
        <v>351</v>
      </c>
      <c r="C14" s="583"/>
      <c r="D14" s="583"/>
      <c r="E14" s="583"/>
      <c r="F14" s="583"/>
      <c r="G14" s="583"/>
      <c r="H14" s="583"/>
      <c r="I14" s="583"/>
      <c r="J14" s="583"/>
      <c r="K14" s="583"/>
      <c r="L14" s="583"/>
      <c r="M14" s="583"/>
      <c r="N14" s="583"/>
      <c r="O14" s="583"/>
      <c r="P14" s="583"/>
      <c r="Q14" s="584"/>
      <c r="R14" s="585" t="s">
        <v>208</v>
      </c>
      <c r="S14" s="405"/>
      <c r="T14" s="405"/>
      <c r="U14" s="405"/>
      <c r="V14" s="405"/>
      <c r="W14" s="405"/>
      <c r="X14" s="405"/>
      <c r="Y14" s="586"/>
      <c r="Z14" s="622" t="s">
        <v>208</v>
      </c>
      <c r="AA14" s="622"/>
      <c r="AB14" s="622"/>
      <c r="AC14" s="622"/>
      <c r="AD14" s="623" t="s">
        <v>208</v>
      </c>
      <c r="AE14" s="623"/>
      <c r="AF14" s="623"/>
      <c r="AG14" s="623"/>
      <c r="AH14" s="623"/>
      <c r="AI14" s="623"/>
      <c r="AJ14" s="623"/>
      <c r="AK14" s="623"/>
      <c r="AL14" s="587" t="s">
        <v>208</v>
      </c>
      <c r="AM14" s="353"/>
      <c r="AN14" s="353"/>
      <c r="AO14" s="624"/>
      <c r="AP14" s="582" t="s">
        <v>227</v>
      </c>
      <c r="AQ14" s="583"/>
      <c r="AR14" s="583"/>
      <c r="AS14" s="583"/>
      <c r="AT14" s="583"/>
      <c r="AU14" s="583"/>
      <c r="AV14" s="583"/>
      <c r="AW14" s="583"/>
      <c r="AX14" s="583"/>
      <c r="AY14" s="583"/>
      <c r="AZ14" s="583"/>
      <c r="BA14" s="583"/>
      <c r="BB14" s="583"/>
      <c r="BC14" s="583"/>
      <c r="BD14" s="583"/>
      <c r="BE14" s="583"/>
      <c r="BF14" s="584"/>
      <c r="BG14" s="585">
        <v>122846</v>
      </c>
      <c r="BH14" s="405"/>
      <c r="BI14" s="405"/>
      <c r="BJ14" s="405"/>
      <c r="BK14" s="405"/>
      <c r="BL14" s="405"/>
      <c r="BM14" s="405"/>
      <c r="BN14" s="586"/>
      <c r="BO14" s="622">
        <v>3.1</v>
      </c>
      <c r="BP14" s="622"/>
      <c r="BQ14" s="622"/>
      <c r="BR14" s="622"/>
      <c r="BS14" s="589" t="s">
        <v>208</v>
      </c>
      <c r="BT14" s="405"/>
      <c r="BU14" s="405"/>
      <c r="BV14" s="405"/>
      <c r="BW14" s="405"/>
      <c r="BX14" s="405"/>
      <c r="BY14" s="405"/>
      <c r="BZ14" s="405"/>
      <c r="CA14" s="405"/>
      <c r="CB14" s="634"/>
      <c r="CD14" s="582" t="s">
        <v>353</v>
      </c>
      <c r="CE14" s="583"/>
      <c r="CF14" s="583"/>
      <c r="CG14" s="583"/>
      <c r="CH14" s="583"/>
      <c r="CI14" s="583"/>
      <c r="CJ14" s="583"/>
      <c r="CK14" s="583"/>
      <c r="CL14" s="583"/>
      <c r="CM14" s="583"/>
      <c r="CN14" s="583"/>
      <c r="CO14" s="583"/>
      <c r="CP14" s="583"/>
      <c r="CQ14" s="584"/>
      <c r="CR14" s="585">
        <v>715661</v>
      </c>
      <c r="CS14" s="405"/>
      <c r="CT14" s="405"/>
      <c r="CU14" s="405"/>
      <c r="CV14" s="405"/>
      <c r="CW14" s="405"/>
      <c r="CX14" s="405"/>
      <c r="CY14" s="586"/>
      <c r="CZ14" s="622">
        <v>3</v>
      </c>
      <c r="DA14" s="622"/>
      <c r="DB14" s="622"/>
      <c r="DC14" s="622"/>
      <c r="DD14" s="589">
        <v>127317</v>
      </c>
      <c r="DE14" s="405"/>
      <c r="DF14" s="405"/>
      <c r="DG14" s="405"/>
      <c r="DH14" s="405"/>
      <c r="DI14" s="405"/>
      <c r="DJ14" s="405"/>
      <c r="DK14" s="405"/>
      <c r="DL14" s="405"/>
      <c r="DM14" s="405"/>
      <c r="DN14" s="405"/>
      <c r="DO14" s="405"/>
      <c r="DP14" s="586"/>
      <c r="DQ14" s="589">
        <v>627497</v>
      </c>
      <c r="DR14" s="405"/>
      <c r="DS14" s="405"/>
      <c r="DT14" s="405"/>
      <c r="DU14" s="405"/>
      <c r="DV14" s="405"/>
      <c r="DW14" s="405"/>
      <c r="DX14" s="405"/>
      <c r="DY14" s="405"/>
      <c r="DZ14" s="405"/>
      <c r="EA14" s="405"/>
      <c r="EB14" s="405"/>
      <c r="EC14" s="634"/>
    </row>
    <row r="15" spans="2:143" ht="11.25" customHeight="1" x14ac:dyDescent="0.2">
      <c r="B15" s="582" t="s">
        <v>319</v>
      </c>
      <c r="C15" s="583"/>
      <c r="D15" s="583"/>
      <c r="E15" s="583"/>
      <c r="F15" s="583"/>
      <c r="G15" s="583"/>
      <c r="H15" s="583"/>
      <c r="I15" s="583"/>
      <c r="J15" s="583"/>
      <c r="K15" s="583"/>
      <c r="L15" s="583"/>
      <c r="M15" s="583"/>
      <c r="N15" s="583"/>
      <c r="O15" s="583"/>
      <c r="P15" s="583"/>
      <c r="Q15" s="584"/>
      <c r="R15" s="585" t="s">
        <v>208</v>
      </c>
      <c r="S15" s="405"/>
      <c r="T15" s="405"/>
      <c r="U15" s="405"/>
      <c r="V15" s="405"/>
      <c r="W15" s="405"/>
      <c r="X15" s="405"/>
      <c r="Y15" s="586"/>
      <c r="Z15" s="622" t="s">
        <v>208</v>
      </c>
      <c r="AA15" s="622"/>
      <c r="AB15" s="622"/>
      <c r="AC15" s="622"/>
      <c r="AD15" s="623" t="s">
        <v>208</v>
      </c>
      <c r="AE15" s="623"/>
      <c r="AF15" s="623"/>
      <c r="AG15" s="623"/>
      <c r="AH15" s="623"/>
      <c r="AI15" s="623"/>
      <c r="AJ15" s="623"/>
      <c r="AK15" s="623"/>
      <c r="AL15" s="587" t="s">
        <v>208</v>
      </c>
      <c r="AM15" s="353"/>
      <c r="AN15" s="353"/>
      <c r="AO15" s="624"/>
      <c r="AP15" s="582" t="s">
        <v>354</v>
      </c>
      <c r="AQ15" s="583"/>
      <c r="AR15" s="583"/>
      <c r="AS15" s="583"/>
      <c r="AT15" s="583"/>
      <c r="AU15" s="583"/>
      <c r="AV15" s="583"/>
      <c r="AW15" s="583"/>
      <c r="AX15" s="583"/>
      <c r="AY15" s="583"/>
      <c r="AZ15" s="583"/>
      <c r="BA15" s="583"/>
      <c r="BB15" s="583"/>
      <c r="BC15" s="583"/>
      <c r="BD15" s="583"/>
      <c r="BE15" s="583"/>
      <c r="BF15" s="584"/>
      <c r="BG15" s="585">
        <v>190625</v>
      </c>
      <c r="BH15" s="405"/>
      <c r="BI15" s="405"/>
      <c r="BJ15" s="405"/>
      <c r="BK15" s="405"/>
      <c r="BL15" s="405"/>
      <c r="BM15" s="405"/>
      <c r="BN15" s="586"/>
      <c r="BO15" s="622">
        <v>4.9000000000000004</v>
      </c>
      <c r="BP15" s="622"/>
      <c r="BQ15" s="622"/>
      <c r="BR15" s="622"/>
      <c r="BS15" s="589" t="s">
        <v>208</v>
      </c>
      <c r="BT15" s="405"/>
      <c r="BU15" s="405"/>
      <c r="BV15" s="405"/>
      <c r="BW15" s="405"/>
      <c r="BX15" s="405"/>
      <c r="BY15" s="405"/>
      <c r="BZ15" s="405"/>
      <c r="CA15" s="405"/>
      <c r="CB15" s="634"/>
      <c r="CD15" s="582" t="s">
        <v>356</v>
      </c>
      <c r="CE15" s="583"/>
      <c r="CF15" s="583"/>
      <c r="CG15" s="583"/>
      <c r="CH15" s="583"/>
      <c r="CI15" s="583"/>
      <c r="CJ15" s="583"/>
      <c r="CK15" s="583"/>
      <c r="CL15" s="583"/>
      <c r="CM15" s="583"/>
      <c r="CN15" s="583"/>
      <c r="CO15" s="583"/>
      <c r="CP15" s="583"/>
      <c r="CQ15" s="584"/>
      <c r="CR15" s="585">
        <v>1991048</v>
      </c>
      <c r="CS15" s="405"/>
      <c r="CT15" s="405"/>
      <c r="CU15" s="405"/>
      <c r="CV15" s="405"/>
      <c r="CW15" s="405"/>
      <c r="CX15" s="405"/>
      <c r="CY15" s="586"/>
      <c r="CZ15" s="622">
        <v>8.3000000000000007</v>
      </c>
      <c r="DA15" s="622"/>
      <c r="DB15" s="622"/>
      <c r="DC15" s="622"/>
      <c r="DD15" s="589">
        <v>341648</v>
      </c>
      <c r="DE15" s="405"/>
      <c r="DF15" s="405"/>
      <c r="DG15" s="405"/>
      <c r="DH15" s="405"/>
      <c r="DI15" s="405"/>
      <c r="DJ15" s="405"/>
      <c r="DK15" s="405"/>
      <c r="DL15" s="405"/>
      <c r="DM15" s="405"/>
      <c r="DN15" s="405"/>
      <c r="DO15" s="405"/>
      <c r="DP15" s="586"/>
      <c r="DQ15" s="589">
        <v>1511616</v>
      </c>
      <c r="DR15" s="405"/>
      <c r="DS15" s="405"/>
      <c r="DT15" s="405"/>
      <c r="DU15" s="405"/>
      <c r="DV15" s="405"/>
      <c r="DW15" s="405"/>
      <c r="DX15" s="405"/>
      <c r="DY15" s="405"/>
      <c r="DZ15" s="405"/>
      <c r="EA15" s="405"/>
      <c r="EB15" s="405"/>
      <c r="EC15" s="634"/>
    </row>
    <row r="16" spans="2:143" ht="11.25" customHeight="1" x14ac:dyDescent="0.2">
      <c r="B16" s="582" t="s">
        <v>357</v>
      </c>
      <c r="C16" s="583"/>
      <c r="D16" s="583"/>
      <c r="E16" s="583"/>
      <c r="F16" s="583"/>
      <c r="G16" s="583"/>
      <c r="H16" s="583"/>
      <c r="I16" s="583"/>
      <c r="J16" s="583"/>
      <c r="K16" s="583"/>
      <c r="L16" s="583"/>
      <c r="M16" s="583"/>
      <c r="N16" s="583"/>
      <c r="O16" s="583"/>
      <c r="P16" s="583"/>
      <c r="Q16" s="584"/>
      <c r="R16" s="585">
        <v>16873</v>
      </c>
      <c r="S16" s="405"/>
      <c r="T16" s="405"/>
      <c r="U16" s="405"/>
      <c r="V16" s="405"/>
      <c r="W16" s="405"/>
      <c r="X16" s="405"/>
      <c r="Y16" s="586"/>
      <c r="Z16" s="622">
        <v>0.1</v>
      </c>
      <c r="AA16" s="622"/>
      <c r="AB16" s="622"/>
      <c r="AC16" s="622"/>
      <c r="AD16" s="623">
        <v>16873</v>
      </c>
      <c r="AE16" s="623"/>
      <c r="AF16" s="623"/>
      <c r="AG16" s="623"/>
      <c r="AH16" s="623"/>
      <c r="AI16" s="623"/>
      <c r="AJ16" s="623"/>
      <c r="AK16" s="623"/>
      <c r="AL16" s="587">
        <v>0.2</v>
      </c>
      <c r="AM16" s="353"/>
      <c r="AN16" s="353"/>
      <c r="AO16" s="624"/>
      <c r="AP16" s="582" t="s">
        <v>358</v>
      </c>
      <c r="AQ16" s="583"/>
      <c r="AR16" s="583"/>
      <c r="AS16" s="583"/>
      <c r="AT16" s="583"/>
      <c r="AU16" s="583"/>
      <c r="AV16" s="583"/>
      <c r="AW16" s="583"/>
      <c r="AX16" s="583"/>
      <c r="AY16" s="583"/>
      <c r="AZ16" s="583"/>
      <c r="BA16" s="583"/>
      <c r="BB16" s="583"/>
      <c r="BC16" s="583"/>
      <c r="BD16" s="583"/>
      <c r="BE16" s="583"/>
      <c r="BF16" s="584"/>
      <c r="BG16" s="585" t="s">
        <v>208</v>
      </c>
      <c r="BH16" s="405"/>
      <c r="BI16" s="405"/>
      <c r="BJ16" s="405"/>
      <c r="BK16" s="405"/>
      <c r="BL16" s="405"/>
      <c r="BM16" s="405"/>
      <c r="BN16" s="586"/>
      <c r="BO16" s="622" t="s">
        <v>208</v>
      </c>
      <c r="BP16" s="622"/>
      <c r="BQ16" s="622"/>
      <c r="BR16" s="622"/>
      <c r="BS16" s="589" t="s">
        <v>208</v>
      </c>
      <c r="BT16" s="405"/>
      <c r="BU16" s="405"/>
      <c r="BV16" s="405"/>
      <c r="BW16" s="405"/>
      <c r="BX16" s="405"/>
      <c r="BY16" s="405"/>
      <c r="BZ16" s="405"/>
      <c r="CA16" s="405"/>
      <c r="CB16" s="634"/>
      <c r="CD16" s="582" t="s">
        <v>359</v>
      </c>
      <c r="CE16" s="583"/>
      <c r="CF16" s="583"/>
      <c r="CG16" s="583"/>
      <c r="CH16" s="583"/>
      <c r="CI16" s="583"/>
      <c r="CJ16" s="583"/>
      <c r="CK16" s="583"/>
      <c r="CL16" s="583"/>
      <c r="CM16" s="583"/>
      <c r="CN16" s="583"/>
      <c r="CO16" s="583"/>
      <c r="CP16" s="583"/>
      <c r="CQ16" s="584"/>
      <c r="CR16" s="585">
        <v>7532</v>
      </c>
      <c r="CS16" s="405"/>
      <c r="CT16" s="405"/>
      <c r="CU16" s="405"/>
      <c r="CV16" s="405"/>
      <c r="CW16" s="405"/>
      <c r="CX16" s="405"/>
      <c r="CY16" s="586"/>
      <c r="CZ16" s="622">
        <v>0</v>
      </c>
      <c r="DA16" s="622"/>
      <c r="DB16" s="622"/>
      <c r="DC16" s="622"/>
      <c r="DD16" s="589" t="s">
        <v>208</v>
      </c>
      <c r="DE16" s="405"/>
      <c r="DF16" s="405"/>
      <c r="DG16" s="405"/>
      <c r="DH16" s="405"/>
      <c r="DI16" s="405"/>
      <c r="DJ16" s="405"/>
      <c r="DK16" s="405"/>
      <c r="DL16" s="405"/>
      <c r="DM16" s="405"/>
      <c r="DN16" s="405"/>
      <c r="DO16" s="405"/>
      <c r="DP16" s="586"/>
      <c r="DQ16" s="589">
        <v>5332</v>
      </c>
      <c r="DR16" s="405"/>
      <c r="DS16" s="405"/>
      <c r="DT16" s="405"/>
      <c r="DU16" s="405"/>
      <c r="DV16" s="405"/>
      <c r="DW16" s="405"/>
      <c r="DX16" s="405"/>
      <c r="DY16" s="405"/>
      <c r="DZ16" s="405"/>
      <c r="EA16" s="405"/>
      <c r="EB16" s="405"/>
      <c r="EC16" s="634"/>
    </row>
    <row r="17" spans="2:133" ht="11.25" customHeight="1" x14ac:dyDescent="0.2">
      <c r="B17" s="582" t="s">
        <v>360</v>
      </c>
      <c r="C17" s="583"/>
      <c r="D17" s="583"/>
      <c r="E17" s="583"/>
      <c r="F17" s="583"/>
      <c r="G17" s="583"/>
      <c r="H17" s="583"/>
      <c r="I17" s="583"/>
      <c r="J17" s="583"/>
      <c r="K17" s="583"/>
      <c r="L17" s="583"/>
      <c r="M17" s="583"/>
      <c r="N17" s="583"/>
      <c r="O17" s="583"/>
      <c r="P17" s="583"/>
      <c r="Q17" s="584"/>
      <c r="R17" s="585">
        <v>16937</v>
      </c>
      <c r="S17" s="405"/>
      <c r="T17" s="405"/>
      <c r="U17" s="405"/>
      <c r="V17" s="405"/>
      <c r="W17" s="405"/>
      <c r="X17" s="405"/>
      <c r="Y17" s="586"/>
      <c r="Z17" s="622">
        <v>0.1</v>
      </c>
      <c r="AA17" s="622"/>
      <c r="AB17" s="622"/>
      <c r="AC17" s="622"/>
      <c r="AD17" s="623">
        <v>16937</v>
      </c>
      <c r="AE17" s="623"/>
      <c r="AF17" s="623"/>
      <c r="AG17" s="623"/>
      <c r="AH17" s="623"/>
      <c r="AI17" s="623"/>
      <c r="AJ17" s="623"/>
      <c r="AK17" s="623"/>
      <c r="AL17" s="587">
        <v>0.2</v>
      </c>
      <c r="AM17" s="353"/>
      <c r="AN17" s="353"/>
      <c r="AO17" s="624"/>
      <c r="AP17" s="582" t="s">
        <v>361</v>
      </c>
      <c r="AQ17" s="583"/>
      <c r="AR17" s="583"/>
      <c r="AS17" s="583"/>
      <c r="AT17" s="583"/>
      <c r="AU17" s="583"/>
      <c r="AV17" s="583"/>
      <c r="AW17" s="583"/>
      <c r="AX17" s="583"/>
      <c r="AY17" s="583"/>
      <c r="AZ17" s="583"/>
      <c r="BA17" s="583"/>
      <c r="BB17" s="583"/>
      <c r="BC17" s="583"/>
      <c r="BD17" s="583"/>
      <c r="BE17" s="583"/>
      <c r="BF17" s="584"/>
      <c r="BG17" s="585" t="s">
        <v>208</v>
      </c>
      <c r="BH17" s="405"/>
      <c r="BI17" s="405"/>
      <c r="BJ17" s="405"/>
      <c r="BK17" s="405"/>
      <c r="BL17" s="405"/>
      <c r="BM17" s="405"/>
      <c r="BN17" s="586"/>
      <c r="BO17" s="622" t="s">
        <v>208</v>
      </c>
      <c r="BP17" s="622"/>
      <c r="BQ17" s="622"/>
      <c r="BR17" s="622"/>
      <c r="BS17" s="589" t="s">
        <v>208</v>
      </c>
      <c r="BT17" s="405"/>
      <c r="BU17" s="405"/>
      <c r="BV17" s="405"/>
      <c r="BW17" s="405"/>
      <c r="BX17" s="405"/>
      <c r="BY17" s="405"/>
      <c r="BZ17" s="405"/>
      <c r="CA17" s="405"/>
      <c r="CB17" s="634"/>
      <c r="CD17" s="582" t="s">
        <v>363</v>
      </c>
      <c r="CE17" s="583"/>
      <c r="CF17" s="583"/>
      <c r="CG17" s="583"/>
      <c r="CH17" s="583"/>
      <c r="CI17" s="583"/>
      <c r="CJ17" s="583"/>
      <c r="CK17" s="583"/>
      <c r="CL17" s="583"/>
      <c r="CM17" s="583"/>
      <c r="CN17" s="583"/>
      <c r="CO17" s="583"/>
      <c r="CP17" s="583"/>
      <c r="CQ17" s="584"/>
      <c r="CR17" s="585">
        <v>1560716</v>
      </c>
      <c r="CS17" s="405"/>
      <c r="CT17" s="405"/>
      <c r="CU17" s="405"/>
      <c r="CV17" s="405"/>
      <c r="CW17" s="405"/>
      <c r="CX17" s="405"/>
      <c r="CY17" s="586"/>
      <c r="CZ17" s="622">
        <v>6.5</v>
      </c>
      <c r="DA17" s="622"/>
      <c r="DB17" s="622"/>
      <c r="DC17" s="622"/>
      <c r="DD17" s="589" t="s">
        <v>208</v>
      </c>
      <c r="DE17" s="405"/>
      <c r="DF17" s="405"/>
      <c r="DG17" s="405"/>
      <c r="DH17" s="405"/>
      <c r="DI17" s="405"/>
      <c r="DJ17" s="405"/>
      <c r="DK17" s="405"/>
      <c r="DL17" s="405"/>
      <c r="DM17" s="405"/>
      <c r="DN17" s="405"/>
      <c r="DO17" s="405"/>
      <c r="DP17" s="586"/>
      <c r="DQ17" s="589">
        <v>1560716</v>
      </c>
      <c r="DR17" s="405"/>
      <c r="DS17" s="405"/>
      <c r="DT17" s="405"/>
      <c r="DU17" s="405"/>
      <c r="DV17" s="405"/>
      <c r="DW17" s="405"/>
      <c r="DX17" s="405"/>
      <c r="DY17" s="405"/>
      <c r="DZ17" s="405"/>
      <c r="EA17" s="405"/>
      <c r="EB17" s="405"/>
      <c r="EC17" s="634"/>
    </row>
    <row r="18" spans="2:133" ht="11.25" customHeight="1" x14ac:dyDescent="0.2">
      <c r="B18" s="582" t="s">
        <v>167</v>
      </c>
      <c r="C18" s="583"/>
      <c r="D18" s="583"/>
      <c r="E18" s="583"/>
      <c r="F18" s="583"/>
      <c r="G18" s="583"/>
      <c r="H18" s="583"/>
      <c r="I18" s="583"/>
      <c r="J18" s="583"/>
      <c r="K18" s="583"/>
      <c r="L18" s="583"/>
      <c r="M18" s="583"/>
      <c r="N18" s="583"/>
      <c r="O18" s="583"/>
      <c r="P18" s="583"/>
      <c r="Q18" s="584"/>
      <c r="R18" s="585">
        <v>26109</v>
      </c>
      <c r="S18" s="405"/>
      <c r="T18" s="405"/>
      <c r="U18" s="405"/>
      <c r="V18" s="405"/>
      <c r="W18" s="405"/>
      <c r="X18" s="405"/>
      <c r="Y18" s="586"/>
      <c r="Z18" s="622">
        <v>0.1</v>
      </c>
      <c r="AA18" s="622"/>
      <c r="AB18" s="622"/>
      <c r="AC18" s="622"/>
      <c r="AD18" s="623">
        <v>26109</v>
      </c>
      <c r="AE18" s="623"/>
      <c r="AF18" s="623"/>
      <c r="AG18" s="623"/>
      <c r="AH18" s="623"/>
      <c r="AI18" s="623"/>
      <c r="AJ18" s="623"/>
      <c r="AK18" s="623"/>
      <c r="AL18" s="587">
        <v>0.3</v>
      </c>
      <c r="AM18" s="353"/>
      <c r="AN18" s="353"/>
      <c r="AO18" s="624"/>
      <c r="AP18" s="582" t="s">
        <v>102</v>
      </c>
      <c r="AQ18" s="583"/>
      <c r="AR18" s="583"/>
      <c r="AS18" s="583"/>
      <c r="AT18" s="583"/>
      <c r="AU18" s="583"/>
      <c r="AV18" s="583"/>
      <c r="AW18" s="583"/>
      <c r="AX18" s="583"/>
      <c r="AY18" s="583"/>
      <c r="AZ18" s="583"/>
      <c r="BA18" s="583"/>
      <c r="BB18" s="583"/>
      <c r="BC18" s="583"/>
      <c r="BD18" s="583"/>
      <c r="BE18" s="583"/>
      <c r="BF18" s="584"/>
      <c r="BG18" s="585" t="s">
        <v>208</v>
      </c>
      <c r="BH18" s="405"/>
      <c r="BI18" s="405"/>
      <c r="BJ18" s="405"/>
      <c r="BK18" s="405"/>
      <c r="BL18" s="405"/>
      <c r="BM18" s="405"/>
      <c r="BN18" s="586"/>
      <c r="BO18" s="622" t="s">
        <v>208</v>
      </c>
      <c r="BP18" s="622"/>
      <c r="BQ18" s="622"/>
      <c r="BR18" s="622"/>
      <c r="BS18" s="589" t="s">
        <v>208</v>
      </c>
      <c r="BT18" s="405"/>
      <c r="BU18" s="405"/>
      <c r="BV18" s="405"/>
      <c r="BW18" s="405"/>
      <c r="BX18" s="405"/>
      <c r="BY18" s="405"/>
      <c r="BZ18" s="405"/>
      <c r="CA18" s="405"/>
      <c r="CB18" s="634"/>
      <c r="CD18" s="582" t="s">
        <v>364</v>
      </c>
      <c r="CE18" s="583"/>
      <c r="CF18" s="583"/>
      <c r="CG18" s="583"/>
      <c r="CH18" s="583"/>
      <c r="CI18" s="583"/>
      <c r="CJ18" s="583"/>
      <c r="CK18" s="583"/>
      <c r="CL18" s="583"/>
      <c r="CM18" s="583"/>
      <c r="CN18" s="583"/>
      <c r="CO18" s="583"/>
      <c r="CP18" s="583"/>
      <c r="CQ18" s="584"/>
      <c r="CR18" s="585" t="s">
        <v>208</v>
      </c>
      <c r="CS18" s="405"/>
      <c r="CT18" s="405"/>
      <c r="CU18" s="405"/>
      <c r="CV18" s="405"/>
      <c r="CW18" s="405"/>
      <c r="CX18" s="405"/>
      <c r="CY18" s="586"/>
      <c r="CZ18" s="622" t="s">
        <v>208</v>
      </c>
      <c r="DA18" s="622"/>
      <c r="DB18" s="622"/>
      <c r="DC18" s="622"/>
      <c r="DD18" s="589" t="s">
        <v>208</v>
      </c>
      <c r="DE18" s="405"/>
      <c r="DF18" s="405"/>
      <c r="DG18" s="405"/>
      <c r="DH18" s="405"/>
      <c r="DI18" s="405"/>
      <c r="DJ18" s="405"/>
      <c r="DK18" s="405"/>
      <c r="DL18" s="405"/>
      <c r="DM18" s="405"/>
      <c r="DN18" s="405"/>
      <c r="DO18" s="405"/>
      <c r="DP18" s="586"/>
      <c r="DQ18" s="589" t="s">
        <v>208</v>
      </c>
      <c r="DR18" s="405"/>
      <c r="DS18" s="405"/>
      <c r="DT18" s="405"/>
      <c r="DU18" s="405"/>
      <c r="DV18" s="405"/>
      <c r="DW18" s="405"/>
      <c r="DX18" s="405"/>
      <c r="DY18" s="405"/>
      <c r="DZ18" s="405"/>
      <c r="EA18" s="405"/>
      <c r="EB18" s="405"/>
      <c r="EC18" s="634"/>
    </row>
    <row r="19" spans="2:133" ht="11.25" customHeight="1" x14ac:dyDescent="0.2">
      <c r="B19" s="582" t="s">
        <v>365</v>
      </c>
      <c r="C19" s="583"/>
      <c r="D19" s="583"/>
      <c r="E19" s="583"/>
      <c r="F19" s="583"/>
      <c r="G19" s="583"/>
      <c r="H19" s="583"/>
      <c r="I19" s="583"/>
      <c r="J19" s="583"/>
      <c r="K19" s="583"/>
      <c r="L19" s="583"/>
      <c r="M19" s="583"/>
      <c r="N19" s="583"/>
      <c r="O19" s="583"/>
      <c r="P19" s="583"/>
      <c r="Q19" s="584"/>
      <c r="R19" s="585">
        <v>15194</v>
      </c>
      <c r="S19" s="405"/>
      <c r="T19" s="405"/>
      <c r="U19" s="405"/>
      <c r="V19" s="405"/>
      <c r="W19" s="405"/>
      <c r="X19" s="405"/>
      <c r="Y19" s="586"/>
      <c r="Z19" s="622">
        <v>0.1</v>
      </c>
      <c r="AA19" s="622"/>
      <c r="AB19" s="622"/>
      <c r="AC19" s="622"/>
      <c r="AD19" s="623">
        <v>15194</v>
      </c>
      <c r="AE19" s="623"/>
      <c r="AF19" s="623"/>
      <c r="AG19" s="623"/>
      <c r="AH19" s="623"/>
      <c r="AI19" s="623"/>
      <c r="AJ19" s="623"/>
      <c r="AK19" s="623"/>
      <c r="AL19" s="587">
        <v>0.2</v>
      </c>
      <c r="AM19" s="353"/>
      <c r="AN19" s="353"/>
      <c r="AO19" s="624"/>
      <c r="AP19" s="582" t="s">
        <v>366</v>
      </c>
      <c r="AQ19" s="583"/>
      <c r="AR19" s="583"/>
      <c r="AS19" s="583"/>
      <c r="AT19" s="583"/>
      <c r="AU19" s="583"/>
      <c r="AV19" s="583"/>
      <c r="AW19" s="583"/>
      <c r="AX19" s="583"/>
      <c r="AY19" s="583"/>
      <c r="AZ19" s="583"/>
      <c r="BA19" s="583"/>
      <c r="BB19" s="583"/>
      <c r="BC19" s="583"/>
      <c r="BD19" s="583"/>
      <c r="BE19" s="583"/>
      <c r="BF19" s="584"/>
      <c r="BG19" s="585">
        <v>105058</v>
      </c>
      <c r="BH19" s="405"/>
      <c r="BI19" s="405"/>
      <c r="BJ19" s="405"/>
      <c r="BK19" s="405"/>
      <c r="BL19" s="405"/>
      <c r="BM19" s="405"/>
      <c r="BN19" s="586"/>
      <c r="BO19" s="622">
        <v>2.7</v>
      </c>
      <c r="BP19" s="622"/>
      <c r="BQ19" s="622"/>
      <c r="BR19" s="622"/>
      <c r="BS19" s="589" t="s">
        <v>208</v>
      </c>
      <c r="BT19" s="405"/>
      <c r="BU19" s="405"/>
      <c r="BV19" s="405"/>
      <c r="BW19" s="405"/>
      <c r="BX19" s="405"/>
      <c r="BY19" s="405"/>
      <c r="BZ19" s="405"/>
      <c r="CA19" s="405"/>
      <c r="CB19" s="634"/>
      <c r="CD19" s="582" t="s">
        <v>367</v>
      </c>
      <c r="CE19" s="583"/>
      <c r="CF19" s="583"/>
      <c r="CG19" s="583"/>
      <c r="CH19" s="583"/>
      <c r="CI19" s="583"/>
      <c r="CJ19" s="583"/>
      <c r="CK19" s="583"/>
      <c r="CL19" s="583"/>
      <c r="CM19" s="583"/>
      <c r="CN19" s="583"/>
      <c r="CO19" s="583"/>
      <c r="CP19" s="583"/>
      <c r="CQ19" s="584"/>
      <c r="CR19" s="585" t="s">
        <v>208</v>
      </c>
      <c r="CS19" s="405"/>
      <c r="CT19" s="405"/>
      <c r="CU19" s="405"/>
      <c r="CV19" s="405"/>
      <c r="CW19" s="405"/>
      <c r="CX19" s="405"/>
      <c r="CY19" s="586"/>
      <c r="CZ19" s="622" t="s">
        <v>208</v>
      </c>
      <c r="DA19" s="622"/>
      <c r="DB19" s="622"/>
      <c r="DC19" s="622"/>
      <c r="DD19" s="589" t="s">
        <v>208</v>
      </c>
      <c r="DE19" s="405"/>
      <c r="DF19" s="405"/>
      <c r="DG19" s="405"/>
      <c r="DH19" s="405"/>
      <c r="DI19" s="405"/>
      <c r="DJ19" s="405"/>
      <c r="DK19" s="405"/>
      <c r="DL19" s="405"/>
      <c r="DM19" s="405"/>
      <c r="DN19" s="405"/>
      <c r="DO19" s="405"/>
      <c r="DP19" s="586"/>
      <c r="DQ19" s="589" t="s">
        <v>208</v>
      </c>
      <c r="DR19" s="405"/>
      <c r="DS19" s="405"/>
      <c r="DT19" s="405"/>
      <c r="DU19" s="405"/>
      <c r="DV19" s="405"/>
      <c r="DW19" s="405"/>
      <c r="DX19" s="405"/>
      <c r="DY19" s="405"/>
      <c r="DZ19" s="405"/>
      <c r="EA19" s="405"/>
      <c r="EB19" s="405"/>
      <c r="EC19" s="634"/>
    </row>
    <row r="20" spans="2:133" ht="11.25" customHeight="1" x14ac:dyDescent="0.2">
      <c r="B20" s="582" t="s">
        <v>77</v>
      </c>
      <c r="C20" s="583"/>
      <c r="D20" s="583"/>
      <c r="E20" s="583"/>
      <c r="F20" s="583"/>
      <c r="G20" s="583"/>
      <c r="H20" s="583"/>
      <c r="I20" s="583"/>
      <c r="J20" s="583"/>
      <c r="K20" s="583"/>
      <c r="L20" s="583"/>
      <c r="M20" s="583"/>
      <c r="N20" s="583"/>
      <c r="O20" s="583"/>
      <c r="P20" s="583"/>
      <c r="Q20" s="584"/>
      <c r="R20" s="585">
        <v>8398</v>
      </c>
      <c r="S20" s="405"/>
      <c r="T20" s="405"/>
      <c r="U20" s="405"/>
      <c r="V20" s="405"/>
      <c r="W20" s="405"/>
      <c r="X20" s="405"/>
      <c r="Y20" s="586"/>
      <c r="Z20" s="622">
        <v>0</v>
      </c>
      <c r="AA20" s="622"/>
      <c r="AB20" s="622"/>
      <c r="AC20" s="622"/>
      <c r="AD20" s="623">
        <v>8398</v>
      </c>
      <c r="AE20" s="623"/>
      <c r="AF20" s="623"/>
      <c r="AG20" s="623"/>
      <c r="AH20" s="623"/>
      <c r="AI20" s="623"/>
      <c r="AJ20" s="623"/>
      <c r="AK20" s="623"/>
      <c r="AL20" s="587">
        <v>0.1</v>
      </c>
      <c r="AM20" s="353"/>
      <c r="AN20" s="353"/>
      <c r="AO20" s="624"/>
      <c r="AP20" s="582" t="s">
        <v>368</v>
      </c>
      <c r="AQ20" s="583"/>
      <c r="AR20" s="583"/>
      <c r="AS20" s="583"/>
      <c r="AT20" s="583"/>
      <c r="AU20" s="583"/>
      <c r="AV20" s="583"/>
      <c r="AW20" s="583"/>
      <c r="AX20" s="583"/>
      <c r="AY20" s="583"/>
      <c r="AZ20" s="583"/>
      <c r="BA20" s="583"/>
      <c r="BB20" s="583"/>
      <c r="BC20" s="583"/>
      <c r="BD20" s="583"/>
      <c r="BE20" s="583"/>
      <c r="BF20" s="584"/>
      <c r="BG20" s="585">
        <v>105058</v>
      </c>
      <c r="BH20" s="405"/>
      <c r="BI20" s="405"/>
      <c r="BJ20" s="405"/>
      <c r="BK20" s="405"/>
      <c r="BL20" s="405"/>
      <c r="BM20" s="405"/>
      <c r="BN20" s="586"/>
      <c r="BO20" s="622">
        <v>2.7</v>
      </c>
      <c r="BP20" s="622"/>
      <c r="BQ20" s="622"/>
      <c r="BR20" s="622"/>
      <c r="BS20" s="589" t="s">
        <v>208</v>
      </c>
      <c r="BT20" s="405"/>
      <c r="BU20" s="405"/>
      <c r="BV20" s="405"/>
      <c r="BW20" s="405"/>
      <c r="BX20" s="405"/>
      <c r="BY20" s="405"/>
      <c r="BZ20" s="405"/>
      <c r="CA20" s="405"/>
      <c r="CB20" s="634"/>
      <c r="CD20" s="582" t="s">
        <v>198</v>
      </c>
      <c r="CE20" s="583"/>
      <c r="CF20" s="583"/>
      <c r="CG20" s="583"/>
      <c r="CH20" s="583"/>
      <c r="CI20" s="583"/>
      <c r="CJ20" s="583"/>
      <c r="CK20" s="583"/>
      <c r="CL20" s="583"/>
      <c r="CM20" s="583"/>
      <c r="CN20" s="583"/>
      <c r="CO20" s="583"/>
      <c r="CP20" s="583"/>
      <c r="CQ20" s="584"/>
      <c r="CR20" s="585">
        <v>23920223</v>
      </c>
      <c r="CS20" s="405"/>
      <c r="CT20" s="405"/>
      <c r="CU20" s="405"/>
      <c r="CV20" s="405"/>
      <c r="CW20" s="405"/>
      <c r="CX20" s="405"/>
      <c r="CY20" s="586"/>
      <c r="CZ20" s="622">
        <v>100</v>
      </c>
      <c r="DA20" s="622"/>
      <c r="DB20" s="622"/>
      <c r="DC20" s="622"/>
      <c r="DD20" s="589">
        <v>3832561</v>
      </c>
      <c r="DE20" s="405"/>
      <c r="DF20" s="405"/>
      <c r="DG20" s="405"/>
      <c r="DH20" s="405"/>
      <c r="DI20" s="405"/>
      <c r="DJ20" s="405"/>
      <c r="DK20" s="405"/>
      <c r="DL20" s="405"/>
      <c r="DM20" s="405"/>
      <c r="DN20" s="405"/>
      <c r="DO20" s="405"/>
      <c r="DP20" s="586"/>
      <c r="DQ20" s="589">
        <v>12750214</v>
      </c>
      <c r="DR20" s="405"/>
      <c r="DS20" s="405"/>
      <c r="DT20" s="405"/>
      <c r="DU20" s="405"/>
      <c r="DV20" s="405"/>
      <c r="DW20" s="405"/>
      <c r="DX20" s="405"/>
      <c r="DY20" s="405"/>
      <c r="DZ20" s="405"/>
      <c r="EA20" s="405"/>
      <c r="EB20" s="405"/>
      <c r="EC20" s="634"/>
    </row>
    <row r="21" spans="2:133" ht="11.25" customHeight="1" x14ac:dyDescent="0.2">
      <c r="B21" s="582" t="s">
        <v>370</v>
      </c>
      <c r="C21" s="583"/>
      <c r="D21" s="583"/>
      <c r="E21" s="583"/>
      <c r="F21" s="583"/>
      <c r="G21" s="583"/>
      <c r="H21" s="583"/>
      <c r="I21" s="583"/>
      <c r="J21" s="583"/>
      <c r="K21" s="583"/>
      <c r="L21" s="583"/>
      <c r="M21" s="583"/>
      <c r="N21" s="583"/>
      <c r="O21" s="583"/>
      <c r="P21" s="583"/>
      <c r="Q21" s="584"/>
      <c r="R21" s="585">
        <v>2517</v>
      </c>
      <c r="S21" s="405"/>
      <c r="T21" s="405"/>
      <c r="U21" s="405"/>
      <c r="V21" s="405"/>
      <c r="W21" s="405"/>
      <c r="X21" s="405"/>
      <c r="Y21" s="586"/>
      <c r="Z21" s="622">
        <v>0</v>
      </c>
      <c r="AA21" s="622"/>
      <c r="AB21" s="622"/>
      <c r="AC21" s="622"/>
      <c r="AD21" s="623">
        <v>2517</v>
      </c>
      <c r="AE21" s="623"/>
      <c r="AF21" s="623"/>
      <c r="AG21" s="623"/>
      <c r="AH21" s="623"/>
      <c r="AI21" s="623"/>
      <c r="AJ21" s="623"/>
      <c r="AK21" s="623"/>
      <c r="AL21" s="587">
        <v>0</v>
      </c>
      <c r="AM21" s="353"/>
      <c r="AN21" s="353"/>
      <c r="AO21" s="624"/>
      <c r="AP21" s="661" t="s">
        <v>371</v>
      </c>
      <c r="AQ21" s="664"/>
      <c r="AR21" s="664"/>
      <c r="AS21" s="664"/>
      <c r="AT21" s="664"/>
      <c r="AU21" s="664"/>
      <c r="AV21" s="664"/>
      <c r="AW21" s="664"/>
      <c r="AX21" s="664"/>
      <c r="AY21" s="664"/>
      <c r="AZ21" s="664"/>
      <c r="BA21" s="664"/>
      <c r="BB21" s="664"/>
      <c r="BC21" s="664"/>
      <c r="BD21" s="664"/>
      <c r="BE21" s="664"/>
      <c r="BF21" s="663"/>
      <c r="BG21" s="585">
        <v>2512</v>
      </c>
      <c r="BH21" s="405"/>
      <c r="BI21" s="405"/>
      <c r="BJ21" s="405"/>
      <c r="BK21" s="405"/>
      <c r="BL21" s="405"/>
      <c r="BM21" s="405"/>
      <c r="BN21" s="586"/>
      <c r="BO21" s="622">
        <v>0.1</v>
      </c>
      <c r="BP21" s="622"/>
      <c r="BQ21" s="622"/>
      <c r="BR21" s="622"/>
      <c r="BS21" s="589" t="s">
        <v>208</v>
      </c>
      <c r="BT21" s="405"/>
      <c r="BU21" s="405"/>
      <c r="BV21" s="405"/>
      <c r="BW21" s="405"/>
      <c r="BX21" s="405"/>
      <c r="BY21" s="405"/>
      <c r="BZ21" s="405"/>
      <c r="CA21" s="405"/>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2">
      <c r="B22" s="582" t="s">
        <v>342</v>
      </c>
      <c r="C22" s="583"/>
      <c r="D22" s="583"/>
      <c r="E22" s="583"/>
      <c r="F22" s="583"/>
      <c r="G22" s="583"/>
      <c r="H22" s="583"/>
      <c r="I22" s="583"/>
      <c r="J22" s="583"/>
      <c r="K22" s="583"/>
      <c r="L22" s="583"/>
      <c r="M22" s="583"/>
      <c r="N22" s="583"/>
      <c r="O22" s="583"/>
      <c r="P22" s="583"/>
      <c r="Q22" s="584"/>
      <c r="R22" s="585">
        <v>6597844</v>
      </c>
      <c r="S22" s="405"/>
      <c r="T22" s="405"/>
      <c r="U22" s="405"/>
      <c r="V22" s="405"/>
      <c r="W22" s="405"/>
      <c r="X22" s="405"/>
      <c r="Y22" s="586"/>
      <c r="Z22" s="622">
        <v>26.6</v>
      </c>
      <c r="AA22" s="622"/>
      <c r="AB22" s="622"/>
      <c r="AC22" s="622"/>
      <c r="AD22" s="623">
        <v>5110414</v>
      </c>
      <c r="AE22" s="623"/>
      <c r="AF22" s="623"/>
      <c r="AG22" s="623"/>
      <c r="AH22" s="623"/>
      <c r="AI22" s="623"/>
      <c r="AJ22" s="623"/>
      <c r="AK22" s="623"/>
      <c r="AL22" s="587">
        <v>51.3</v>
      </c>
      <c r="AM22" s="353"/>
      <c r="AN22" s="353"/>
      <c r="AO22" s="624"/>
      <c r="AP22" s="661" t="s">
        <v>372</v>
      </c>
      <c r="AQ22" s="664"/>
      <c r="AR22" s="664"/>
      <c r="AS22" s="664"/>
      <c r="AT22" s="664"/>
      <c r="AU22" s="664"/>
      <c r="AV22" s="664"/>
      <c r="AW22" s="664"/>
      <c r="AX22" s="664"/>
      <c r="AY22" s="664"/>
      <c r="AZ22" s="664"/>
      <c r="BA22" s="664"/>
      <c r="BB22" s="664"/>
      <c r="BC22" s="664"/>
      <c r="BD22" s="664"/>
      <c r="BE22" s="664"/>
      <c r="BF22" s="663"/>
      <c r="BG22" s="585" t="s">
        <v>208</v>
      </c>
      <c r="BH22" s="405"/>
      <c r="BI22" s="405"/>
      <c r="BJ22" s="405"/>
      <c r="BK22" s="405"/>
      <c r="BL22" s="405"/>
      <c r="BM22" s="405"/>
      <c r="BN22" s="586"/>
      <c r="BO22" s="622" t="s">
        <v>208</v>
      </c>
      <c r="BP22" s="622"/>
      <c r="BQ22" s="622"/>
      <c r="BR22" s="622"/>
      <c r="BS22" s="589" t="s">
        <v>208</v>
      </c>
      <c r="BT22" s="405"/>
      <c r="BU22" s="405"/>
      <c r="BV22" s="405"/>
      <c r="BW22" s="405"/>
      <c r="BX22" s="405"/>
      <c r="BY22" s="405"/>
      <c r="BZ22" s="405"/>
      <c r="CA22" s="405"/>
      <c r="CB22" s="634"/>
      <c r="CD22" s="517" t="s">
        <v>374</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2">
      <c r="B23" s="582" t="s">
        <v>302</v>
      </c>
      <c r="C23" s="583"/>
      <c r="D23" s="583"/>
      <c r="E23" s="583"/>
      <c r="F23" s="583"/>
      <c r="G23" s="583"/>
      <c r="H23" s="583"/>
      <c r="I23" s="583"/>
      <c r="J23" s="583"/>
      <c r="K23" s="583"/>
      <c r="L23" s="583"/>
      <c r="M23" s="583"/>
      <c r="N23" s="583"/>
      <c r="O23" s="583"/>
      <c r="P23" s="583"/>
      <c r="Q23" s="584"/>
      <c r="R23" s="585">
        <v>5110414</v>
      </c>
      <c r="S23" s="405"/>
      <c r="T23" s="405"/>
      <c r="U23" s="405"/>
      <c r="V23" s="405"/>
      <c r="W23" s="405"/>
      <c r="X23" s="405"/>
      <c r="Y23" s="586"/>
      <c r="Z23" s="622">
        <v>20.6</v>
      </c>
      <c r="AA23" s="622"/>
      <c r="AB23" s="622"/>
      <c r="AC23" s="622"/>
      <c r="AD23" s="623">
        <v>5110414</v>
      </c>
      <c r="AE23" s="623"/>
      <c r="AF23" s="623"/>
      <c r="AG23" s="623"/>
      <c r="AH23" s="623"/>
      <c r="AI23" s="623"/>
      <c r="AJ23" s="623"/>
      <c r="AK23" s="623"/>
      <c r="AL23" s="587">
        <v>51.3</v>
      </c>
      <c r="AM23" s="353"/>
      <c r="AN23" s="353"/>
      <c r="AO23" s="624"/>
      <c r="AP23" s="661" t="s">
        <v>120</v>
      </c>
      <c r="AQ23" s="664"/>
      <c r="AR23" s="664"/>
      <c r="AS23" s="664"/>
      <c r="AT23" s="664"/>
      <c r="AU23" s="664"/>
      <c r="AV23" s="664"/>
      <c r="AW23" s="664"/>
      <c r="AX23" s="664"/>
      <c r="AY23" s="664"/>
      <c r="AZ23" s="664"/>
      <c r="BA23" s="664"/>
      <c r="BB23" s="664"/>
      <c r="BC23" s="664"/>
      <c r="BD23" s="664"/>
      <c r="BE23" s="664"/>
      <c r="BF23" s="663"/>
      <c r="BG23" s="585">
        <v>102546</v>
      </c>
      <c r="BH23" s="405"/>
      <c r="BI23" s="405"/>
      <c r="BJ23" s="405"/>
      <c r="BK23" s="405"/>
      <c r="BL23" s="405"/>
      <c r="BM23" s="405"/>
      <c r="BN23" s="586"/>
      <c r="BO23" s="622">
        <v>2.6</v>
      </c>
      <c r="BP23" s="622"/>
      <c r="BQ23" s="622"/>
      <c r="BR23" s="622"/>
      <c r="BS23" s="589" t="s">
        <v>208</v>
      </c>
      <c r="BT23" s="405"/>
      <c r="BU23" s="405"/>
      <c r="BV23" s="405"/>
      <c r="BW23" s="405"/>
      <c r="BX23" s="405"/>
      <c r="BY23" s="405"/>
      <c r="BZ23" s="405"/>
      <c r="CA23" s="405"/>
      <c r="CB23" s="634"/>
      <c r="CD23" s="517" t="s">
        <v>315</v>
      </c>
      <c r="CE23" s="518"/>
      <c r="CF23" s="518"/>
      <c r="CG23" s="518"/>
      <c r="CH23" s="518"/>
      <c r="CI23" s="518"/>
      <c r="CJ23" s="518"/>
      <c r="CK23" s="518"/>
      <c r="CL23" s="518"/>
      <c r="CM23" s="518"/>
      <c r="CN23" s="518"/>
      <c r="CO23" s="518"/>
      <c r="CP23" s="518"/>
      <c r="CQ23" s="560"/>
      <c r="CR23" s="517" t="s">
        <v>375</v>
      </c>
      <c r="CS23" s="518"/>
      <c r="CT23" s="518"/>
      <c r="CU23" s="518"/>
      <c r="CV23" s="518"/>
      <c r="CW23" s="518"/>
      <c r="CX23" s="518"/>
      <c r="CY23" s="560"/>
      <c r="CZ23" s="517" t="s">
        <v>378</v>
      </c>
      <c r="DA23" s="518"/>
      <c r="DB23" s="518"/>
      <c r="DC23" s="560"/>
      <c r="DD23" s="517" t="s">
        <v>156</v>
      </c>
      <c r="DE23" s="518"/>
      <c r="DF23" s="518"/>
      <c r="DG23" s="518"/>
      <c r="DH23" s="518"/>
      <c r="DI23" s="518"/>
      <c r="DJ23" s="518"/>
      <c r="DK23" s="560"/>
      <c r="DL23" s="665" t="s">
        <v>381</v>
      </c>
      <c r="DM23" s="666"/>
      <c r="DN23" s="666"/>
      <c r="DO23" s="666"/>
      <c r="DP23" s="666"/>
      <c r="DQ23" s="666"/>
      <c r="DR23" s="666"/>
      <c r="DS23" s="666"/>
      <c r="DT23" s="666"/>
      <c r="DU23" s="666"/>
      <c r="DV23" s="667"/>
      <c r="DW23" s="517" t="s">
        <v>382</v>
      </c>
      <c r="DX23" s="518"/>
      <c r="DY23" s="518"/>
      <c r="DZ23" s="518"/>
      <c r="EA23" s="518"/>
      <c r="EB23" s="518"/>
      <c r="EC23" s="560"/>
    </row>
    <row r="24" spans="2:133" ht="11.25" customHeight="1" x14ac:dyDescent="0.2">
      <c r="B24" s="582" t="s">
        <v>300</v>
      </c>
      <c r="C24" s="583"/>
      <c r="D24" s="583"/>
      <c r="E24" s="583"/>
      <c r="F24" s="583"/>
      <c r="G24" s="583"/>
      <c r="H24" s="583"/>
      <c r="I24" s="583"/>
      <c r="J24" s="583"/>
      <c r="K24" s="583"/>
      <c r="L24" s="583"/>
      <c r="M24" s="583"/>
      <c r="N24" s="583"/>
      <c r="O24" s="583"/>
      <c r="P24" s="583"/>
      <c r="Q24" s="584"/>
      <c r="R24" s="585">
        <v>1487430</v>
      </c>
      <c r="S24" s="405"/>
      <c r="T24" s="405"/>
      <c r="U24" s="405"/>
      <c r="V24" s="405"/>
      <c r="W24" s="405"/>
      <c r="X24" s="405"/>
      <c r="Y24" s="586"/>
      <c r="Z24" s="622">
        <v>6</v>
      </c>
      <c r="AA24" s="622"/>
      <c r="AB24" s="622"/>
      <c r="AC24" s="622"/>
      <c r="AD24" s="623" t="s">
        <v>208</v>
      </c>
      <c r="AE24" s="623"/>
      <c r="AF24" s="623"/>
      <c r="AG24" s="623"/>
      <c r="AH24" s="623"/>
      <c r="AI24" s="623"/>
      <c r="AJ24" s="623"/>
      <c r="AK24" s="623"/>
      <c r="AL24" s="587" t="s">
        <v>208</v>
      </c>
      <c r="AM24" s="353"/>
      <c r="AN24" s="353"/>
      <c r="AO24" s="624"/>
      <c r="AP24" s="661" t="s">
        <v>383</v>
      </c>
      <c r="AQ24" s="664"/>
      <c r="AR24" s="664"/>
      <c r="AS24" s="664"/>
      <c r="AT24" s="664"/>
      <c r="AU24" s="664"/>
      <c r="AV24" s="664"/>
      <c r="AW24" s="664"/>
      <c r="AX24" s="664"/>
      <c r="AY24" s="664"/>
      <c r="AZ24" s="664"/>
      <c r="BA24" s="664"/>
      <c r="BB24" s="664"/>
      <c r="BC24" s="664"/>
      <c r="BD24" s="664"/>
      <c r="BE24" s="664"/>
      <c r="BF24" s="663"/>
      <c r="BG24" s="585" t="s">
        <v>208</v>
      </c>
      <c r="BH24" s="405"/>
      <c r="BI24" s="405"/>
      <c r="BJ24" s="405"/>
      <c r="BK24" s="405"/>
      <c r="BL24" s="405"/>
      <c r="BM24" s="405"/>
      <c r="BN24" s="586"/>
      <c r="BO24" s="622" t="s">
        <v>208</v>
      </c>
      <c r="BP24" s="622"/>
      <c r="BQ24" s="622"/>
      <c r="BR24" s="622"/>
      <c r="BS24" s="589" t="s">
        <v>208</v>
      </c>
      <c r="BT24" s="405"/>
      <c r="BU24" s="405"/>
      <c r="BV24" s="405"/>
      <c r="BW24" s="405"/>
      <c r="BX24" s="405"/>
      <c r="BY24" s="405"/>
      <c r="BZ24" s="405"/>
      <c r="CA24" s="405"/>
      <c r="CB24" s="634"/>
      <c r="CD24" s="642" t="s">
        <v>384</v>
      </c>
      <c r="CE24" s="643"/>
      <c r="CF24" s="643"/>
      <c r="CG24" s="643"/>
      <c r="CH24" s="643"/>
      <c r="CI24" s="643"/>
      <c r="CJ24" s="643"/>
      <c r="CK24" s="643"/>
      <c r="CL24" s="643"/>
      <c r="CM24" s="643"/>
      <c r="CN24" s="643"/>
      <c r="CO24" s="643"/>
      <c r="CP24" s="643"/>
      <c r="CQ24" s="644"/>
      <c r="CR24" s="639">
        <v>8019340</v>
      </c>
      <c r="CS24" s="640"/>
      <c r="CT24" s="640"/>
      <c r="CU24" s="640"/>
      <c r="CV24" s="640"/>
      <c r="CW24" s="640"/>
      <c r="CX24" s="640"/>
      <c r="CY24" s="668"/>
      <c r="CZ24" s="669">
        <v>33.5</v>
      </c>
      <c r="DA24" s="649"/>
      <c r="DB24" s="649"/>
      <c r="DC24" s="670"/>
      <c r="DD24" s="671">
        <v>5560783</v>
      </c>
      <c r="DE24" s="640"/>
      <c r="DF24" s="640"/>
      <c r="DG24" s="640"/>
      <c r="DH24" s="640"/>
      <c r="DI24" s="640"/>
      <c r="DJ24" s="640"/>
      <c r="DK24" s="668"/>
      <c r="DL24" s="671">
        <v>5505689</v>
      </c>
      <c r="DM24" s="640"/>
      <c r="DN24" s="640"/>
      <c r="DO24" s="640"/>
      <c r="DP24" s="640"/>
      <c r="DQ24" s="640"/>
      <c r="DR24" s="640"/>
      <c r="DS24" s="640"/>
      <c r="DT24" s="640"/>
      <c r="DU24" s="640"/>
      <c r="DV24" s="668"/>
      <c r="DW24" s="669">
        <v>53.3</v>
      </c>
      <c r="DX24" s="649"/>
      <c r="DY24" s="649"/>
      <c r="DZ24" s="649"/>
      <c r="EA24" s="649"/>
      <c r="EB24" s="649"/>
      <c r="EC24" s="672"/>
    </row>
    <row r="25" spans="2:133" ht="11.25" customHeight="1" x14ac:dyDescent="0.2">
      <c r="B25" s="582" t="s">
        <v>387</v>
      </c>
      <c r="C25" s="583"/>
      <c r="D25" s="583"/>
      <c r="E25" s="583"/>
      <c r="F25" s="583"/>
      <c r="G25" s="583"/>
      <c r="H25" s="583"/>
      <c r="I25" s="583"/>
      <c r="J25" s="583"/>
      <c r="K25" s="583"/>
      <c r="L25" s="583"/>
      <c r="M25" s="583"/>
      <c r="N25" s="583"/>
      <c r="O25" s="583"/>
      <c r="P25" s="583"/>
      <c r="Q25" s="584"/>
      <c r="R25" s="585" t="s">
        <v>208</v>
      </c>
      <c r="S25" s="405"/>
      <c r="T25" s="405"/>
      <c r="U25" s="405"/>
      <c r="V25" s="405"/>
      <c r="W25" s="405"/>
      <c r="X25" s="405"/>
      <c r="Y25" s="586"/>
      <c r="Z25" s="622" t="s">
        <v>208</v>
      </c>
      <c r="AA25" s="622"/>
      <c r="AB25" s="622"/>
      <c r="AC25" s="622"/>
      <c r="AD25" s="623" t="s">
        <v>208</v>
      </c>
      <c r="AE25" s="623"/>
      <c r="AF25" s="623"/>
      <c r="AG25" s="623"/>
      <c r="AH25" s="623"/>
      <c r="AI25" s="623"/>
      <c r="AJ25" s="623"/>
      <c r="AK25" s="623"/>
      <c r="AL25" s="587" t="s">
        <v>208</v>
      </c>
      <c r="AM25" s="353"/>
      <c r="AN25" s="353"/>
      <c r="AO25" s="624"/>
      <c r="AP25" s="661" t="s">
        <v>278</v>
      </c>
      <c r="AQ25" s="664"/>
      <c r="AR25" s="664"/>
      <c r="AS25" s="664"/>
      <c r="AT25" s="664"/>
      <c r="AU25" s="664"/>
      <c r="AV25" s="664"/>
      <c r="AW25" s="664"/>
      <c r="AX25" s="664"/>
      <c r="AY25" s="664"/>
      <c r="AZ25" s="664"/>
      <c r="BA25" s="664"/>
      <c r="BB25" s="664"/>
      <c r="BC25" s="664"/>
      <c r="BD25" s="664"/>
      <c r="BE25" s="664"/>
      <c r="BF25" s="663"/>
      <c r="BG25" s="585" t="s">
        <v>208</v>
      </c>
      <c r="BH25" s="405"/>
      <c r="BI25" s="405"/>
      <c r="BJ25" s="405"/>
      <c r="BK25" s="405"/>
      <c r="BL25" s="405"/>
      <c r="BM25" s="405"/>
      <c r="BN25" s="586"/>
      <c r="BO25" s="622" t="s">
        <v>208</v>
      </c>
      <c r="BP25" s="622"/>
      <c r="BQ25" s="622"/>
      <c r="BR25" s="622"/>
      <c r="BS25" s="589" t="s">
        <v>208</v>
      </c>
      <c r="BT25" s="405"/>
      <c r="BU25" s="405"/>
      <c r="BV25" s="405"/>
      <c r="BW25" s="405"/>
      <c r="BX25" s="405"/>
      <c r="BY25" s="405"/>
      <c r="BZ25" s="405"/>
      <c r="CA25" s="405"/>
      <c r="CB25" s="634"/>
      <c r="CD25" s="582" t="s">
        <v>206</v>
      </c>
      <c r="CE25" s="583"/>
      <c r="CF25" s="583"/>
      <c r="CG25" s="583"/>
      <c r="CH25" s="583"/>
      <c r="CI25" s="583"/>
      <c r="CJ25" s="583"/>
      <c r="CK25" s="583"/>
      <c r="CL25" s="583"/>
      <c r="CM25" s="583"/>
      <c r="CN25" s="583"/>
      <c r="CO25" s="583"/>
      <c r="CP25" s="583"/>
      <c r="CQ25" s="584"/>
      <c r="CR25" s="585">
        <v>3213922</v>
      </c>
      <c r="CS25" s="612"/>
      <c r="CT25" s="612"/>
      <c r="CU25" s="612"/>
      <c r="CV25" s="612"/>
      <c r="CW25" s="612"/>
      <c r="CX25" s="612"/>
      <c r="CY25" s="613"/>
      <c r="CZ25" s="587">
        <v>13.4</v>
      </c>
      <c r="DA25" s="614"/>
      <c r="DB25" s="614"/>
      <c r="DC25" s="615"/>
      <c r="DD25" s="589">
        <v>3010953</v>
      </c>
      <c r="DE25" s="612"/>
      <c r="DF25" s="612"/>
      <c r="DG25" s="612"/>
      <c r="DH25" s="612"/>
      <c r="DI25" s="612"/>
      <c r="DJ25" s="612"/>
      <c r="DK25" s="613"/>
      <c r="DL25" s="589">
        <v>2959586</v>
      </c>
      <c r="DM25" s="612"/>
      <c r="DN25" s="612"/>
      <c r="DO25" s="612"/>
      <c r="DP25" s="612"/>
      <c r="DQ25" s="612"/>
      <c r="DR25" s="612"/>
      <c r="DS25" s="612"/>
      <c r="DT25" s="612"/>
      <c r="DU25" s="612"/>
      <c r="DV25" s="613"/>
      <c r="DW25" s="587">
        <v>28.6</v>
      </c>
      <c r="DX25" s="614"/>
      <c r="DY25" s="614"/>
      <c r="DZ25" s="614"/>
      <c r="EA25" s="614"/>
      <c r="EB25" s="614"/>
      <c r="EC25" s="635"/>
    </row>
    <row r="26" spans="2:133" ht="11.25" customHeight="1" x14ac:dyDescent="0.2">
      <c r="B26" s="582" t="s">
        <v>83</v>
      </c>
      <c r="C26" s="583"/>
      <c r="D26" s="583"/>
      <c r="E26" s="583"/>
      <c r="F26" s="583"/>
      <c r="G26" s="583"/>
      <c r="H26" s="583"/>
      <c r="I26" s="583"/>
      <c r="J26" s="583"/>
      <c r="K26" s="583"/>
      <c r="L26" s="583"/>
      <c r="M26" s="583"/>
      <c r="N26" s="583"/>
      <c r="O26" s="583"/>
      <c r="P26" s="583"/>
      <c r="Q26" s="584"/>
      <c r="R26" s="585">
        <v>11530321</v>
      </c>
      <c r="S26" s="405"/>
      <c r="T26" s="405"/>
      <c r="U26" s="405"/>
      <c r="V26" s="405"/>
      <c r="W26" s="405"/>
      <c r="X26" s="405"/>
      <c r="Y26" s="586"/>
      <c r="Z26" s="622">
        <v>46.4</v>
      </c>
      <c r="AA26" s="622"/>
      <c r="AB26" s="622"/>
      <c r="AC26" s="622"/>
      <c r="AD26" s="623">
        <v>9940345</v>
      </c>
      <c r="AE26" s="623"/>
      <c r="AF26" s="623"/>
      <c r="AG26" s="623"/>
      <c r="AH26" s="623"/>
      <c r="AI26" s="623"/>
      <c r="AJ26" s="623"/>
      <c r="AK26" s="623"/>
      <c r="AL26" s="587">
        <v>99.7</v>
      </c>
      <c r="AM26" s="353"/>
      <c r="AN26" s="353"/>
      <c r="AO26" s="624"/>
      <c r="AP26" s="661" t="s">
        <v>388</v>
      </c>
      <c r="AQ26" s="662"/>
      <c r="AR26" s="662"/>
      <c r="AS26" s="662"/>
      <c r="AT26" s="662"/>
      <c r="AU26" s="662"/>
      <c r="AV26" s="662"/>
      <c r="AW26" s="662"/>
      <c r="AX26" s="662"/>
      <c r="AY26" s="662"/>
      <c r="AZ26" s="662"/>
      <c r="BA26" s="662"/>
      <c r="BB26" s="662"/>
      <c r="BC26" s="662"/>
      <c r="BD26" s="662"/>
      <c r="BE26" s="662"/>
      <c r="BF26" s="663"/>
      <c r="BG26" s="585" t="s">
        <v>208</v>
      </c>
      <c r="BH26" s="405"/>
      <c r="BI26" s="405"/>
      <c r="BJ26" s="405"/>
      <c r="BK26" s="405"/>
      <c r="BL26" s="405"/>
      <c r="BM26" s="405"/>
      <c r="BN26" s="586"/>
      <c r="BO26" s="622" t="s">
        <v>208</v>
      </c>
      <c r="BP26" s="622"/>
      <c r="BQ26" s="622"/>
      <c r="BR26" s="622"/>
      <c r="BS26" s="589" t="s">
        <v>208</v>
      </c>
      <c r="BT26" s="405"/>
      <c r="BU26" s="405"/>
      <c r="BV26" s="405"/>
      <c r="BW26" s="405"/>
      <c r="BX26" s="405"/>
      <c r="BY26" s="405"/>
      <c r="BZ26" s="405"/>
      <c r="CA26" s="405"/>
      <c r="CB26" s="634"/>
      <c r="CD26" s="582" t="s">
        <v>126</v>
      </c>
      <c r="CE26" s="583"/>
      <c r="CF26" s="583"/>
      <c r="CG26" s="583"/>
      <c r="CH26" s="583"/>
      <c r="CI26" s="583"/>
      <c r="CJ26" s="583"/>
      <c r="CK26" s="583"/>
      <c r="CL26" s="583"/>
      <c r="CM26" s="583"/>
      <c r="CN26" s="583"/>
      <c r="CO26" s="583"/>
      <c r="CP26" s="583"/>
      <c r="CQ26" s="584"/>
      <c r="CR26" s="585">
        <v>1965936</v>
      </c>
      <c r="CS26" s="405"/>
      <c r="CT26" s="405"/>
      <c r="CU26" s="405"/>
      <c r="CV26" s="405"/>
      <c r="CW26" s="405"/>
      <c r="CX26" s="405"/>
      <c r="CY26" s="586"/>
      <c r="CZ26" s="587">
        <v>8.1999999999999993</v>
      </c>
      <c r="DA26" s="614"/>
      <c r="DB26" s="614"/>
      <c r="DC26" s="615"/>
      <c r="DD26" s="589">
        <v>1835016</v>
      </c>
      <c r="DE26" s="405"/>
      <c r="DF26" s="405"/>
      <c r="DG26" s="405"/>
      <c r="DH26" s="405"/>
      <c r="DI26" s="405"/>
      <c r="DJ26" s="405"/>
      <c r="DK26" s="586"/>
      <c r="DL26" s="589" t="s">
        <v>208</v>
      </c>
      <c r="DM26" s="405"/>
      <c r="DN26" s="405"/>
      <c r="DO26" s="405"/>
      <c r="DP26" s="405"/>
      <c r="DQ26" s="405"/>
      <c r="DR26" s="405"/>
      <c r="DS26" s="405"/>
      <c r="DT26" s="405"/>
      <c r="DU26" s="405"/>
      <c r="DV26" s="586"/>
      <c r="DW26" s="587" t="s">
        <v>208</v>
      </c>
      <c r="DX26" s="614"/>
      <c r="DY26" s="614"/>
      <c r="DZ26" s="614"/>
      <c r="EA26" s="614"/>
      <c r="EB26" s="614"/>
      <c r="EC26" s="635"/>
    </row>
    <row r="27" spans="2:133" ht="11.25" customHeight="1" x14ac:dyDescent="0.2">
      <c r="B27" s="582" t="s">
        <v>390</v>
      </c>
      <c r="C27" s="583"/>
      <c r="D27" s="583"/>
      <c r="E27" s="583"/>
      <c r="F27" s="583"/>
      <c r="G27" s="583"/>
      <c r="H27" s="583"/>
      <c r="I27" s="583"/>
      <c r="J27" s="583"/>
      <c r="K27" s="583"/>
      <c r="L27" s="583"/>
      <c r="M27" s="583"/>
      <c r="N27" s="583"/>
      <c r="O27" s="583"/>
      <c r="P27" s="583"/>
      <c r="Q27" s="584"/>
      <c r="R27" s="585">
        <v>3328</v>
      </c>
      <c r="S27" s="405"/>
      <c r="T27" s="405"/>
      <c r="U27" s="405"/>
      <c r="V27" s="405"/>
      <c r="W27" s="405"/>
      <c r="X27" s="405"/>
      <c r="Y27" s="586"/>
      <c r="Z27" s="622">
        <v>0</v>
      </c>
      <c r="AA27" s="622"/>
      <c r="AB27" s="622"/>
      <c r="AC27" s="622"/>
      <c r="AD27" s="623">
        <v>3328</v>
      </c>
      <c r="AE27" s="623"/>
      <c r="AF27" s="623"/>
      <c r="AG27" s="623"/>
      <c r="AH27" s="623"/>
      <c r="AI27" s="623"/>
      <c r="AJ27" s="623"/>
      <c r="AK27" s="623"/>
      <c r="AL27" s="587">
        <v>0</v>
      </c>
      <c r="AM27" s="353"/>
      <c r="AN27" s="353"/>
      <c r="AO27" s="624"/>
      <c r="AP27" s="582" t="s">
        <v>392</v>
      </c>
      <c r="AQ27" s="583"/>
      <c r="AR27" s="583"/>
      <c r="AS27" s="583"/>
      <c r="AT27" s="583"/>
      <c r="AU27" s="583"/>
      <c r="AV27" s="583"/>
      <c r="AW27" s="583"/>
      <c r="AX27" s="583"/>
      <c r="AY27" s="583"/>
      <c r="AZ27" s="583"/>
      <c r="BA27" s="583"/>
      <c r="BB27" s="583"/>
      <c r="BC27" s="583"/>
      <c r="BD27" s="583"/>
      <c r="BE27" s="583"/>
      <c r="BF27" s="584"/>
      <c r="BG27" s="585">
        <v>3905328</v>
      </c>
      <c r="BH27" s="405"/>
      <c r="BI27" s="405"/>
      <c r="BJ27" s="405"/>
      <c r="BK27" s="405"/>
      <c r="BL27" s="405"/>
      <c r="BM27" s="405"/>
      <c r="BN27" s="586"/>
      <c r="BO27" s="622">
        <v>100</v>
      </c>
      <c r="BP27" s="622"/>
      <c r="BQ27" s="622"/>
      <c r="BR27" s="622"/>
      <c r="BS27" s="589">
        <v>38690</v>
      </c>
      <c r="BT27" s="405"/>
      <c r="BU27" s="405"/>
      <c r="BV27" s="405"/>
      <c r="BW27" s="405"/>
      <c r="BX27" s="405"/>
      <c r="BY27" s="405"/>
      <c r="BZ27" s="405"/>
      <c r="CA27" s="405"/>
      <c r="CB27" s="634"/>
      <c r="CD27" s="582" t="s">
        <v>231</v>
      </c>
      <c r="CE27" s="583"/>
      <c r="CF27" s="583"/>
      <c r="CG27" s="583"/>
      <c r="CH27" s="583"/>
      <c r="CI27" s="583"/>
      <c r="CJ27" s="583"/>
      <c r="CK27" s="583"/>
      <c r="CL27" s="583"/>
      <c r="CM27" s="583"/>
      <c r="CN27" s="583"/>
      <c r="CO27" s="583"/>
      <c r="CP27" s="583"/>
      <c r="CQ27" s="584"/>
      <c r="CR27" s="585">
        <v>3244861</v>
      </c>
      <c r="CS27" s="612"/>
      <c r="CT27" s="612"/>
      <c r="CU27" s="612"/>
      <c r="CV27" s="612"/>
      <c r="CW27" s="612"/>
      <c r="CX27" s="612"/>
      <c r="CY27" s="613"/>
      <c r="CZ27" s="587">
        <v>13.6</v>
      </c>
      <c r="DA27" s="614"/>
      <c r="DB27" s="614"/>
      <c r="DC27" s="615"/>
      <c r="DD27" s="589">
        <v>989273</v>
      </c>
      <c r="DE27" s="612"/>
      <c r="DF27" s="612"/>
      <c r="DG27" s="612"/>
      <c r="DH27" s="612"/>
      <c r="DI27" s="612"/>
      <c r="DJ27" s="612"/>
      <c r="DK27" s="613"/>
      <c r="DL27" s="589">
        <v>985546</v>
      </c>
      <c r="DM27" s="612"/>
      <c r="DN27" s="612"/>
      <c r="DO27" s="612"/>
      <c r="DP27" s="612"/>
      <c r="DQ27" s="612"/>
      <c r="DR27" s="612"/>
      <c r="DS27" s="612"/>
      <c r="DT27" s="612"/>
      <c r="DU27" s="612"/>
      <c r="DV27" s="613"/>
      <c r="DW27" s="587">
        <v>9.5</v>
      </c>
      <c r="DX27" s="614"/>
      <c r="DY27" s="614"/>
      <c r="DZ27" s="614"/>
      <c r="EA27" s="614"/>
      <c r="EB27" s="614"/>
      <c r="EC27" s="635"/>
    </row>
    <row r="28" spans="2:133" ht="11.25" customHeight="1" x14ac:dyDescent="0.2">
      <c r="B28" s="582" t="s">
        <v>161</v>
      </c>
      <c r="C28" s="583"/>
      <c r="D28" s="583"/>
      <c r="E28" s="583"/>
      <c r="F28" s="583"/>
      <c r="G28" s="583"/>
      <c r="H28" s="583"/>
      <c r="I28" s="583"/>
      <c r="J28" s="583"/>
      <c r="K28" s="583"/>
      <c r="L28" s="583"/>
      <c r="M28" s="583"/>
      <c r="N28" s="583"/>
      <c r="O28" s="583"/>
      <c r="P28" s="583"/>
      <c r="Q28" s="584"/>
      <c r="R28" s="585">
        <v>19010</v>
      </c>
      <c r="S28" s="405"/>
      <c r="T28" s="405"/>
      <c r="U28" s="405"/>
      <c r="V28" s="405"/>
      <c r="W28" s="405"/>
      <c r="X28" s="405"/>
      <c r="Y28" s="586"/>
      <c r="Z28" s="622">
        <v>0.1</v>
      </c>
      <c r="AA28" s="622"/>
      <c r="AB28" s="622"/>
      <c r="AC28" s="622"/>
      <c r="AD28" s="623" t="s">
        <v>208</v>
      </c>
      <c r="AE28" s="623"/>
      <c r="AF28" s="623"/>
      <c r="AG28" s="623"/>
      <c r="AH28" s="623"/>
      <c r="AI28" s="623"/>
      <c r="AJ28" s="623"/>
      <c r="AK28" s="623"/>
      <c r="AL28" s="587" t="s">
        <v>208</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05"/>
      <c r="BI28" s="405"/>
      <c r="BJ28" s="405"/>
      <c r="BK28" s="405"/>
      <c r="BL28" s="405"/>
      <c r="BM28" s="405"/>
      <c r="BN28" s="586"/>
      <c r="BO28" s="622"/>
      <c r="BP28" s="622"/>
      <c r="BQ28" s="622"/>
      <c r="BR28" s="622"/>
      <c r="BS28" s="589"/>
      <c r="BT28" s="405"/>
      <c r="BU28" s="405"/>
      <c r="BV28" s="405"/>
      <c r="BW28" s="405"/>
      <c r="BX28" s="405"/>
      <c r="BY28" s="405"/>
      <c r="BZ28" s="405"/>
      <c r="CA28" s="405"/>
      <c r="CB28" s="634"/>
      <c r="CD28" s="582" t="s">
        <v>385</v>
      </c>
      <c r="CE28" s="583"/>
      <c r="CF28" s="583"/>
      <c r="CG28" s="583"/>
      <c r="CH28" s="583"/>
      <c r="CI28" s="583"/>
      <c r="CJ28" s="583"/>
      <c r="CK28" s="583"/>
      <c r="CL28" s="583"/>
      <c r="CM28" s="583"/>
      <c r="CN28" s="583"/>
      <c r="CO28" s="583"/>
      <c r="CP28" s="583"/>
      <c r="CQ28" s="584"/>
      <c r="CR28" s="585">
        <v>1560557</v>
      </c>
      <c r="CS28" s="405"/>
      <c r="CT28" s="405"/>
      <c r="CU28" s="405"/>
      <c r="CV28" s="405"/>
      <c r="CW28" s="405"/>
      <c r="CX28" s="405"/>
      <c r="CY28" s="586"/>
      <c r="CZ28" s="587">
        <v>6.5</v>
      </c>
      <c r="DA28" s="614"/>
      <c r="DB28" s="614"/>
      <c r="DC28" s="615"/>
      <c r="DD28" s="589">
        <v>1560557</v>
      </c>
      <c r="DE28" s="405"/>
      <c r="DF28" s="405"/>
      <c r="DG28" s="405"/>
      <c r="DH28" s="405"/>
      <c r="DI28" s="405"/>
      <c r="DJ28" s="405"/>
      <c r="DK28" s="586"/>
      <c r="DL28" s="589">
        <v>1560557</v>
      </c>
      <c r="DM28" s="405"/>
      <c r="DN28" s="405"/>
      <c r="DO28" s="405"/>
      <c r="DP28" s="405"/>
      <c r="DQ28" s="405"/>
      <c r="DR28" s="405"/>
      <c r="DS28" s="405"/>
      <c r="DT28" s="405"/>
      <c r="DU28" s="405"/>
      <c r="DV28" s="586"/>
      <c r="DW28" s="587">
        <v>15.1</v>
      </c>
      <c r="DX28" s="614"/>
      <c r="DY28" s="614"/>
      <c r="DZ28" s="614"/>
      <c r="EA28" s="614"/>
      <c r="EB28" s="614"/>
      <c r="EC28" s="635"/>
    </row>
    <row r="29" spans="2:133" ht="11.25" customHeight="1" x14ac:dyDescent="0.2">
      <c r="B29" s="582" t="s">
        <v>314</v>
      </c>
      <c r="C29" s="583"/>
      <c r="D29" s="583"/>
      <c r="E29" s="583"/>
      <c r="F29" s="583"/>
      <c r="G29" s="583"/>
      <c r="H29" s="583"/>
      <c r="I29" s="583"/>
      <c r="J29" s="583"/>
      <c r="K29" s="583"/>
      <c r="L29" s="583"/>
      <c r="M29" s="583"/>
      <c r="N29" s="583"/>
      <c r="O29" s="583"/>
      <c r="P29" s="583"/>
      <c r="Q29" s="584"/>
      <c r="R29" s="585">
        <v>150853</v>
      </c>
      <c r="S29" s="405"/>
      <c r="T29" s="405"/>
      <c r="U29" s="405"/>
      <c r="V29" s="405"/>
      <c r="W29" s="405"/>
      <c r="X29" s="405"/>
      <c r="Y29" s="586"/>
      <c r="Z29" s="622">
        <v>0.6</v>
      </c>
      <c r="AA29" s="622"/>
      <c r="AB29" s="622"/>
      <c r="AC29" s="622"/>
      <c r="AD29" s="623">
        <v>23165</v>
      </c>
      <c r="AE29" s="623"/>
      <c r="AF29" s="623"/>
      <c r="AG29" s="623"/>
      <c r="AH29" s="623"/>
      <c r="AI29" s="623"/>
      <c r="AJ29" s="623"/>
      <c r="AK29" s="623"/>
      <c r="AL29" s="587">
        <v>0.2</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05"/>
      <c r="BI29" s="405"/>
      <c r="BJ29" s="405"/>
      <c r="BK29" s="405"/>
      <c r="BL29" s="405"/>
      <c r="BM29" s="405"/>
      <c r="BN29" s="586"/>
      <c r="BO29" s="622"/>
      <c r="BP29" s="622"/>
      <c r="BQ29" s="622"/>
      <c r="BR29" s="622"/>
      <c r="BS29" s="623"/>
      <c r="BT29" s="623"/>
      <c r="BU29" s="623"/>
      <c r="BV29" s="623"/>
      <c r="BW29" s="623"/>
      <c r="BX29" s="623"/>
      <c r="BY29" s="623"/>
      <c r="BZ29" s="623"/>
      <c r="CA29" s="623"/>
      <c r="CB29" s="660"/>
      <c r="CD29" s="388" t="s">
        <v>178</v>
      </c>
      <c r="CE29" s="390"/>
      <c r="CF29" s="582" t="s">
        <v>28</v>
      </c>
      <c r="CG29" s="583"/>
      <c r="CH29" s="583"/>
      <c r="CI29" s="583"/>
      <c r="CJ29" s="583"/>
      <c r="CK29" s="583"/>
      <c r="CL29" s="583"/>
      <c r="CM29" s="583"/>
      <c r="CN29" s="583"/>
      <c r="CO29" s="583"/>
      <c r="CP29" s="583"/>
      <c r="CQ29" s="584"/>
      <c r="CR29" s="585">
        <v>1560523</v>
      </c>
      <c r="CS29" s="612"/>
      <c r="CT29" s="612"/>
      <c r="CU29" s="612"/>
      <c r="CV29" s="612"/>
      <c r="CW29" s="612"/>
      <c r="CX29" s="612"/>
      <c r="CY29" s="613"/>
      <c r="CZ29" s="587">
        <v>6.5</v>
      </c>
      <c r="DA29" s="614"/>
      <c r="DB29" s="614"/>
      <c r="DC29" s="615"/>
      <c r="DD29" s="589">
        <v>1560523</v>
      </c>
      <c r="DE29" s="612"/>
      <c r="DF29" s="612"/>
      <c r="DG29" s="612"/>
      <c r="DH29" s="612"/>
      <c r="DI29" s="612"/>
      <c r="DJ29" s="612"/>
      <c r="DK29" s="613"/>
      <c r="DL29" s="589">
        <v>1560523</v>
      </c>
      <c r="DM29" s="612"/>
      <c r="DN29" s="612"/>
      <c r="DO29" s="612"/>
      <c r="DP29" s="612"/>
      <c r="DQ29" s="612"/>
      <c r="DR29" s="612"/>
      <c r="DS29" s="612"/>
      <c r="DT29" s="612"/>
      <c r="DU29" s="612"/>
      <c r="DV29" s="613"/>
      <c r="DW29" s="587">
        <v>15.1</v>
      </c>
      <c r="DX29" s="614"/>
      <c r="DY29" s="614"/>
      <c r="DZ29" s="614"/>
      <c r="EA29" s="614"/>
      <c r="EB29" s="614"/>
      <c r="EC29" s="635"/>
    </row>
    <row r="30" spans="2:133" ht="11.25" customHeight="1" x14ac:dyDescent="0.2">
      <c r="B30" s="582" t="s">
        <v>22</v>
      </c>
      <c r="C30" s="583"/>
      <c r="D30" s="583"/>
      <c r="E30" s="583"/>
      <c r="F30" s="583"/>
      <c r="G30" s="583"/>
      <c r="H30" s="583"/>
      <c r="I30" s="583"/>
      <c r="J30" s="583"/>
      <c r="K30" s="583"/>
      <c r="L30" s="583"/>
      <c r="M30" s="583"/>
      <c r="N30" s="583"/>
      <c r="O30" s="583"/>
      <c r="P30" s="583"/>
      <c r="Q30" s="584"/>
      <c r="R30" s="585">
        <v>24938</v>
      </c>
      <c r="S30" s="405"/>
      <c r="T30" s="405"/>
      <c r="U30" s="405"/>
      <c r="V30" s="405"/>
      <c r="W30" s="405"/>
      <c r="X30" s="405"/>
      <c r="Y30" s="586"/>
      <c r="Z30" s="622">
        <v>0.1</v>
      </c>
      <c r="AA30" s="622"/>
      <c r="AB30" s="622"/>
      <c r="AC30" s="622"/>
      <c r="AD30" s="623" t="s">
        <v>208</v>
      </c>
      <c r="AE30" s="623"/>
      <c r="AF30" s="623"/>
      <c r="AG30" s="623"/>
      <c r="AH30" s="623"/>
      <c r="AI30" s="623"/>
      <c r="AJ30" s="623"/>
      <c r="AK30" s="623"/>
      <c r="AL30" s="587" t="s">
        <v>208</v>
      </c>
      <c r="AM30" s="353"/>
      <c r="AN30" s="353"/>
      <c r="AO30" s="624"/>
      <c r="AP30" s="517" t="s">
        <v>315</v>
      </c>
      <c r="AQ30" s="518"/>
      <c r="AR30" s="518"/>
      <c r="AS30" s="518"/>
      <c r="AT30" s="518"/>
      <c r="AU30" s="518"/>
      <c r="AV30" s="518"/>
      <c r="AW30" s="518"/>
      <c r="AX30" s="518"/>
      <c r="AY30" s="518"/>
      <c r="AZ30" s="518"/>
      <c r="BA30" s="518"/>
      <c r="BB30" s="518"/>
      <c r="BC30" s="518"/>
      <c r="BD30" s="518"/>
      <c r="BE30" s="518"/>
      <c r="BF30" s="560"/>
      <c r="BG30" s="517" t="s">
        <v>394</v>
      </c>
      <c r="BH30" s="658"/>
      <c r="BI30" s="658"/>
      <c r="BJ30" s="658"/>
      <c r="BK30" s="658"/>
      <c r="BL30" s="658"/>
      <c r="BM30" s="658"/>
      <c r="BN30" s="658"/>
      <c r="BO30" s="658"/>
      <c r="BP30" s="658"/>
      <c r="BQ30" s="659"/>
      <c r="BR30" s="517" t="s">
        <v>133</v>
      </c>
      <c r="BS30" s="658"/>
      <c r="BT30" s="658"/>
      <c r="BU30" s="658"/>
      <c r="BV30" s="658"/>
      <c r="BW30" s="658"/>
      <c r="BX30" s="658"/>
      <c r="BY30" s="658"/>
      <c r="BZ30" s="658"/>
      <c r="CA30" s="658"/>
      <c r="CB30" s="659"/>
      <c r="CD30" s="391"/>
      <c r="CE30" s="393"/>
      <c r="CF30" s="582" t="s">
        <v>396</v>
      </c>
      <c r="CG30" s="583"/>
      <c r="CH30" s="583"/>
      <c r="CI30" s="583"/>
      <c r="CJ30" s="583"/>
      <c r="CK30" s="583"/>
      <c r="CL30" s="583"/>
      <c r="CM30" s="583"/>
      <c r="CN30" s="583"/>
      <c r="CO30" s="583"/>
      <c r="CP30" s="583"/>
      <c r="CQ30" s="584"/>
      <c r="CR30" s="585">
        <v>1510702</v>
      </c>
      <c r="CS30" s="405"/>
      <c r="CT30" s="405"/>
      <c r="CU30" s="405"/>
      <c r="CV30" s="405"/>
      <c r="CW30" s="405"/>
      <c r="CX30" s="405"/>
      <c r="CY30" s="586"/>
      <c r="CZ30" s="587">
        <v>6.3</v>
      </c>
      <c r="DA30" s="614"/>
      <c r="DB30" s="614"/>
      <c r="DC30" s="615"/>
      <c r="DD30" s="589">
        <v>1510702</v>
      </c>
      <c r="DE30" s="405"/>
      <c r="DF30" s="405"/>
      <c r="DG30" s="405"/>
      <c r="DH30" s="405"/>
      <c r="DI30" s="405"/>
      <c r="DJ30" s="405"/>
      <c r="DK30" s="586"/>
      <c r="DL30" s="589">
        <v>1510702</v>
      </c>
      <c r="DM30" s="405"/>
      <c r="DN30" s="405"/>
      <c r="DO30" s="405"/>
      <c r="DP30" s="405"/>
      <c r="DQ30" s="405"/>
      <c r="DR30" s="405"/>
      <c r="DS30" s="405"/>
      <c r="DT30" s="405"/>
      <c r="DU30" s="405"/>
      <c r="DV30" s="586"/>
      <c r="DW30" s="587">
        <v>14.6</v>
      </c>
      <c r="DX30" s="614"/>
      <c r="DY30" s="614"/>
      <c r="DZ30" s="614"/>
      <c r="EA30" s="614"/>
      <c r="EB30" s="614"/>
      <c r="EC30" s="635"/>
    </row>
    <row r="31" spans="2:133" ht="11.25" customHeight="1" x14ac:dyDescent="0.2">
      <c r="B31" s="582" t="s">
        <v>343</v>
      </c>
      <c r="C31" s="583"/>
      <c r="D31" s="583"/>
      <c r="E31" s="583"/>
      <c r="F31" s="583"/>
      <c r="G31" s="583"/>
      <c r="H31" s="583"/>
      <c r="I31" s="583"/>
      <c r="J31" s="583"/>
      <c r="K31" s="583"/>
      <c r="L31" s="583"/>
      <c r="M31" s="583"/>
      <c r="N31" s="583"/>
      <c r="O31" s="583"/>
      <c r="P31" s="583"/>
      <c r="Q31" s="584"/>
      <c r="R31" s="585">
        <v>6783091</v>
      </c>
      <c r="S31" s="405"/>
      <c r="T31" s="405"/>
      <c r="U31" s="405"/>
      <c r="V31" s="405"/>
      <c r="W31" s="405"/>
      <c r="X31" s="405"/>
      <c r="Y31" s="586"/>
      <c r="Z31" s="622">
        <v>27.3</v>
      </c>
      <c r="AA31" s="622"/>
      <c r="AB31" s="622"/>
      <c r="AC31" s="622"/>
      <c r="AD31" s="623" t="s">
        <v>208</v>
      </c>
      <c r="AE31" s="623"/>
      <c r="AF31" s="623"/>
      <c r="AG31" s="623"/>
      <c r="AH31" s="623"/>
      <c r="AI31" s="623"/>
      <c r="AJ31" s="623"/>
      <c r="AK31" s="623"/>
      <c r="AL31" s="587" t="s">
        <v>208</v>
      </c>
      <c r="AM31" s="353"/>
      <c r="AN31" s="353"/>
      <c r="AO31" s="624"/>
      <c r="AP31" s="380" t="s">
        <v>6</v>
      </c>
      <c r="AQ31" s="381"/>
      <c r="AR31" s="381"/>
      <c r="AS31" s="381"/>
      <c r="AT31" s="645" t="s">
        <v>397</v>
      </c>
      <c r="AU31" s="47"/>
      <c r="AV31" s="47"/>
      <c r="AW31" s="47"/>
      <c r="AX31" s="642" t="s">
        <v>279</v>
      </c>
      <c r="AY31" s="643"/>
      <c r="AZ31" s="643"/>
      <c r="BA31" s="643"/>
      <c r="BB31" s="643"/>
      <c r="BC31" s="643"/>
      <c r="BD31" s="643"/>
      <c r="BE31" s="643"/>
      <c r="BF31" s="644"/>
      <c r="BG31" s="652">
        <v>98.8</v>
      </c>
      <c r="BH31" s="650"/>
      <c r="BI31" s="650"/>
      <c r="BJ31" s="650"/>
      <c r="BK31" s="650"/>
      <c r="BL31" s="650"/>
      <c r="BM31" s="649">
        <v>96.7</v>
      </c>
      <c r="BN31" s="650"/>
      <c r="BO31" s="650"/>
      <c r="BP31" s="650"/>
      <c r="BQ31" s="651"/>
      <c r="BR31" s="652">
        <v>99</v>
      </c>
      <c r="BS31" s="650"/>
      <c r="BT31" s="650"/>
      <c r="BU31" s="650"/>
      <c r="BV31" s="650"/>
      <c r="BW31" s="650"/>
      <c r="BX31" s="649">
        <v>97.1</v>
      </c>
      <c r="BY31" s="650"/>
      <c r="BZ31" s="650"/>
      <c r="CA31" s="650"/>
      <c r="CB31" s="651"/>
      <c r="CD31" s="391"/>
      <c r="CE31" s="393"/>
      <c r="CF31" s="582" t="s">
        <v>316</v>
      </c>
      <c r="CG31" s="583"/>
      <c r="CH31" s="583"/>
      <c r="CI31" s="583"/>
      <c r="CJ31" s="583"/>
      <c r="CK31" s="583"/>
      <c r="CL31" s="583"/>
      <c r="CM31" s="583"/>
      <c r="CN31" s="583"/>
      <c r="CO31" s="583"/>
      <c r="CP31" s="583"/>
      <c r="CQ31" s="584"/>
      <c r="CR31" s="585">
        <v>49821</v>
      </c>
      <c r="CS31" s="612"/>
      <c r="CT31" s="612"/>
      <c r="CU31" s="612"/>
      <c r="CV31" s="612"/>
      <c r="CW31" s="612"/>
      <c r="CX31" s="612"/>
      <c r="CY31" s="613"/>
      <c r="CZ31" s="587">
        <v>0.2</v>
      </c>
      <c r="DA31" s="614"/>
      <c r="DB31" s="614"/>
      <c r="DC31" s="615"/>
      <c r="DD31" s="589">
        <v>49821</v>
      </c>
      <c r="DE31" s="612"/>
      <c r="DF31" s="612"/>
      <c r="DG31" s="612"/>
      <c r="DH31" s="612"/>
      <c r="DI31" s="612"/>
      <c r="DJ31" s="612"/>
      <c r="DK31" s="613"/>
      <c r="DL31" s="589">
        <v>49821</v>
      </c>
      <c r="DM31" s="612"/>
      <c r="DN31" s="612"/>
      <c r="DO31" s="612"/>
      <c r="DP31" s="612"/>
      <c r="DQ31" s="612"/>
      <c r="DR31" s="612"/>
      <c r="DS31" s="612"/>
      <c r="DT31" s="612"/>
      <c r="DU31" s="612"/>
      <c r="DV31" s="613"/>
      <c r="DW31" s="587">
        <v>0.5</v>
      </c>
      <c r="DX31" s="614"/>
      <c r="DY31" s="614"/>
      <c r="DZ31" s="614"/>
      <c r="EA31" s="614"/>
      <c r="EB31" s="614"/>
      <c r="EC31" s="635"/>
    </row>
    <row r="32" spans="2:133" ht="11.25" customHeight="1" x14ac:dyDescent="0.2">
      <c r="B32" s="653" t="s">
        <v>59</v>
      </c>
      <c r="C32" s="654"/>
      <c r="D32" s="654"/>
      <c r="E32" s="654"/>
      <c r="F32" s="654"/>
      <c r="G32" s="654"/>
      <c r="H32" s="654"/>
      <c r="I32" s="654"/>
      <c r="J32" s="654"/>
      <c r="K32" s="654"/>
      <c r="L32" s="654"/>
      <c r="M32" s="654"/>
      <c r="N32" s="654"/>
      <c r="O32" s="654"/>
      <c r="P32" s="654"/>
      <c r="Q32" s="655"/>
      <c r="R32" s="585" t="s">
        <v>208</v>
      </c>
      <c r="S32" s="405"/>
      <c r="T32" s="405"/>
      <c r="U32" s="405"/>
      <c r="V32" s="405"/>
      <c r="W32" s="405"/>
      <c r="X32" s="405"/>
      <c r="Y32" s="586"/>
      <c r="Z32" s="622" t="s">
        <v>208</v>
      </c>
      <c r="AA32" s="622"/>
      <c r="AB32" s="622"/>
      <c r="AC32" s="622"/>
      <c r="AD32" s="623" t="s">
        <v>208</v>
      </c>
      <c r="AE32" s="623"/>
      <c r="AF32" s="623"/>
      <c r="AG32" s="623"/>
      <c r="AH32" s="623"/>
      <c r="AI32" s="623"/>
      <c r="AJ32" s="623"/>
      <c r="AK32" s="623"/>
      <c r="AL32" s="587" t="s">
        <v>208</v>
      </c>
      <c r="AM32" s="353"/>
      <c r="AN32" s="353"/>
      <c r="AO32" s="624"/>
      <c r="AP32" s="630"/>
      <c r="AQ32" s="457"/>
      <c r="AR32" s="457"/>
      <c r="AS32" s="457"/>
      <c r="AT32" s="646"/>
      <c r="AU32" s="8" t="s">
        <v>256</v>
      </c>
      <c r="AV32" s="8"/>
      <c r="AW32" s="8"/>
      <c r="AX32" s="582" t="s">
        <v>376</v>
      </c>
      <c r="AY32" s="583"/>
      <c r="AZ32" s="583"/>
      <c r="BA32" s="583"/>
      <c r="BB32" s="583"/>
      <c r="BC32" s="583"/>
      <c r="BD32" s="583"/>
      <c r="BE32" s="583"/>
      <c r="BF32" s="584"/>
      <c r="BG32" s="656">
        <v>99.1</v>
      </c>
      <c r="BH32" s="612"/>
      <c r="BI32" s="612"/>
      <c r="BJ32" s="612"/>
      <c r="BK32" s="612"/>
      <c r="BL32" s="612"/>
      <c r="BM32" s="353">
        <v>98</v>
      </c>
      <c r="BN32" s="657"/>
      <c r="BO32" s="657"/>
      <c r="BP32" s="657"/>
      <c r="BQ32" s="633"/>
      <c r="BR32" s="656">
        <v>99.1</v>
      </c>
      <c r="BS32" s="612"/>
      <c r="BT32" s="612"/>
      <c r="BU32" s="612"/>
      <c r="BV32" s="612"/>
      <c r="BW32" s="612"/>
      <c r="BX32" s="353">
        <v>98.1</v>
      </c>
      <c r="BY32" s="657"/>
      <c r="BZ32" s="657"/>
      <c r="CA32" s="657"/>
      <c r="CB32" s="633"/>
      <c r="CD32" s="394"/>
      <c r="CE32" s="396"/>
      <c r="CF32" s="582" t="s">
        <v>215</v>
      </c>
      <c r="CG32" s="583"/>
      <c r="CH32" s="583"/>
      <c r="CI32" s="583"/>
      <c r="CJ32" s="583"/>
      <c r="CK32" s="583"/>
      <c r="CL32" s="583"/>
      <c r="CM32" s="583"/>
      <c r="CN32" s="583"/>
      <c r="CO32" s="583"/>
      <c r="CP32" s="583"/>
      <c r="CQ32" s="584"/>
      <c r="CR32" s="585">
        <v>34</v>
      </c>
      <c r="CS32" s="405"/>
      <c r="CT32" s="405"/>
      <c r="CU32" s="405"/>
      <c r="CV32" s="405"/>
      <c r="CW32" s="405"/>
      <c r="CX32" s="405"/>
      <c r="CY32" s="586"/>
      <c r="CZ32" s="587">
        <v>0</v>
      </c>
      <c r="DA32" s="614"/>
      <c r="DB32" s="614"/>
      <c r="DC32" s="615"/>
      <c r="DD32" s="589">
        <v>34</v>
      </c>
      <c r="DE32" s="405"/>
      <c r="DF32" s="405"/>
      <c r="DG32" s="405"/>
      <c r="DH32" s="405"/>
      <c r="DI32" s="405"/>
      <c r="DJ32" s="405"/>
      <c r="DK32" s="586"/>
      <c r="DL32" s="589">
        <v>34</v>
      </c>
      <c r="DM32" s="405"/>
      <c r="DN32" s="405"/>
      <c r="DO32" s="405"/>
      <c r="DP32" s="405"/>
      <c r="DQ32" s="405"/>
      <c r="DR32" s="405"/>
      <c r="DS32" s="405"/>
      <c r="DT32" s="405"/>
      <c r="DU32" s="405"/>
      <c r="DV32" s="586"/>
      <c r="DW32" s="587">
        <v>0</v>
      </c>
      <c r="DX32" s="614"/>
      <c r="DY32" s="614"/>
      <c r="DZ32" s="614"/>
      <c r="EA32" s="614"/>
      <c r="EB32" s="614"/>
      <c r="EC32" s="635"/>
    </row>
    <row r="33" spans="2:133" ht="11.25" customHeight="1" x14ac:dyDescent="0.2">
      <c r="B33" s="582" t="s">
        <v>398</v>
      </c>
      <c r="C33" s="583"/>
      <c r="D33" s="583"/>
      <c r="E33" s="583"/>
      <c r="F33" s="583"/>
      <c r="G33" s="583"/>
      <c r="H33" s="583"/>
      <c r="I33" s="583"/>
      <c r="J33" s="583"/>
      <c r="K33" s="583"/>
      <c r="L33" s="583"/>
      <c r="M33" s="583"/>
      <c r="N33" s="583"/>
      <c r="O33" s="583"/>
      <c r="P33" s="583"/>
      <c r="Q33" s="584"/>
      <c r="R33" s="585">
        <v>2177905</v>
      </c>
      <c r="S33" s="405"/>
      <c r="T33" s="405"/>
      <c r="U33" s="405"/>
      <c r="V33" s="405"/>
      <c r="W33" s="405"/>
      <c r="X33" s="405"/>
      <c r="Y33" s="586"/>
      <c r="Z33" s="622">
        <v>8.8000000000000007</v>
      </c>
      <c r="AA33" s="622"/>
      <c r="AB33" s="622"/>
      <c r="AC33" s="622"/>
      <c r="AD33" s="623" t="s">
        <v>208</v>
      </c>
      <c r="AE33" s="623"/>
      <c r="AF33" s="623"/>
      <c r="AG33" s="623"/>
      <c r="AH33" s="623"/>
      <c r="AI33" s="623"/>
      <c r="AJ33" s="623"/>
      <c r="AK33" s="623"/>
      <c r="AL33" s="587" t="s">
        <v>208</v>
      </c>
      <c r="AM33" s="353"/>
      <c r="AN33" s="353"/>
      <c r="AO33" s="624"/>
      <c r="AP33" s="383"/>
      <c r="AQ33" s="384"/>
      <c r="AR33" s="384"/>
      <c r="AS33" s="384"/>
      <c r="AT33" s="647"/>
      <c r="AU33" s="48"/>
      <c r="AV33" s="48"/>
      <c r="AW33" s="48"/>
      <c r="AX33" s="596" t="s">
        <v>163</v>
      </c>
      <c r="AY33" s="597"/>
      <c r="AZ33" s="597"/>
      <c r="BA33" s="597"/>
      <c r="BB33" s="597"/>
      <c r="BC33" s="597"/>
      <c r="BD33" s="597"/>
      <c r="BE33" s="597"/>
      <c r="BF33" s="598"/>
      <c r="BG33" s="648">
        <v>98.3</v>
      </c>
      <c r="BH33" s="600"/>
      <c r="BI33" s="600"/>
      <c r="BJ33" s="600"/>
      <c r="BK33" s="600"/>
      <c r="BL33" s="600"/>
      <c r="BM33" s="620">
        <v>95.3</v>
      </c>
      <c r="BN33" s="600"/>
      <c r="BO33" s="600"/>
      <c r="BP33" s="600"/>
      <c r="BQ33" s="628"/>
      <c r="BR33" s="648">
        <v>98.9</v>
      </c>
      <c r="BS33" s="600"/>
      <c r="BT33" s="600"/>
      <c r="BU33" s="600"/>
      <c r="BV33" s="600"/>
      <c r="BW33" s="600"/>
      <c r="BX33" s="620">
        <v>96</v>
      </c>
      <c r="BY33" s="600"/>
      <c r="BZ33" s="600"/>
      <c r="CA33" s="600"/>
      <c r="CB33" s="628"/>
      <c r="CD33" s="582" t="s">
        <v>400</v>
      </c>
      <c r="CE33" s="583"/>
      <c r="CF33" s="583"/>
      <c r="CG33" s="583"/>
      <c r="CH33" s="583"/>
      <c r="CI33" s="583"/>
      <c r="CJ33" s="583"/>
      <c r="CK33" s="583"/>
      <c r="CL33" s="583"/>
      <c r="CM33" s="583"/>
      <c r="CN33" s="583"/>
      <c r="CO33" s="583"/>
      <c r="CP33" s="583"/>
      <c r="CQ33" s="584"/>
      <c r="CR33" s="585">
        <v>12060790</v>
      </c>
      <c r="CS33" s="612"/>
      <c r="CT33" s="612"/>
      <c r="CU33" s="612"/>
      <c r="CV33" s="612"/>
      <c r="CW33" s="612"/>
      <c r="CX33" s="612"/>
      <c r="CY33" s="613"/>
      <c r="CZ33" s="587">
        <v>50.4</v>
      </c>
      <c r="DA33" s="614"/>
      <c r="DB33" s="614"/>
      <c r="DC33" s="615"/>
      <c r="DD33" s="589">
        <v>6799147</v>
      </c>
      <c r="DE33" s="612"/>
      <c r="DF33" s="612"/>
      <c r="DG33" s="612"/>
      <c r="DH33" s="612"/>
      <c r="DI33" s="612"/>
      <c r="DJ33" s="612"/>
      <c r="DK33" s="613"/>
      <c r="DL33" s="589">
        <v>4619792</v>
      </c>
      <c r="DM33" s="612"/>
      <c r="DN33" s="612"/>
      <c r="DO33" s="612"/>
      <c r="DP33" s="612"/>
      <c r="DQ33" s="612"/>
      <c r="DR33" s="612"/>
      <c r="DS33" s="612"/>
      <c r="DT33" s="612"/>
      <c r="DU33" s="612"/>
      <c r="DV33" s="613"/>
      <c r="DW33" s="587">
        <v>44.7</v>
      </c>
      <c r="DX33" s="614"/>
      <c r="DY33" s="614"/>
      <c r="DZ33" s="614"/>
      <c r="EA33" s="614"/>
      <c r="EB33" s="614"/>
      <c r="EC33" s="635"/>
    </row>
    <row r="34" spans="2:133" ht="11.25" customHeight="1" x14ac:dyDescent="0.2">
      <c r="B34" s="582" t="s">
        <v>243</v>
      </c>
      <c r="C34" s="583"/>
      <c r="D34" s="583"/>
      <c r="E34" s="583"/>
      <c r="F34" s="583"/>
      <c r="G34" s="583"/>
      <c r="H34" s="583"/>
      <c r="I34" s="583"/>
      <c r="J34" s="583"/>
      <c r="K34" s="583"/>
      <c r="L34" s="583"/>
      <c r="M34" s="583"/>
      <c r="N34" s="583"/>
      <c r="O34" s="583"/>
      <c r="P34" s="583"/>
      <c r="Q34" s="584"/>
      <c r="R34" s="585">
        <v>58920</v>
      </c>
      <c r="S34" s="405"/>
      <c r="T34" s="405"/>
      <c r="U34" s="405"/>
      <c r="V34" s="405"/>
      <c r="W34" s="405"/>
      <c r="X34" s="405"/>
      <c r="Y34" s="586"/>
      <c r="Z34" s="622">
        <v>0.2</v>
      </c>
      <c r="AA34" s="622"/>
      <c r="AB34" s="622"/>
      <c r="AC34" s="622"/>
      <c r="AD34" s="623" t="s">
        <v>208</v>
      </c>
      <c r="AE34" s="623"/>
      <c r="AF34" s="623"/>
      <c r="AG34" s="623"/>
      <c r="AH34" s="623"/>
      <c r="AI34" s="623"/>
      <c r="AJ34" s="623"/>
      <c r="AK34" s="623"/>
      <c r="AL34" s="587" t="s">
        <v>208</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403</v>
      </c>
      <c r="CE34" s="583"/>
      <c r="CF34" s="583"/>
      <c r="CG34" s="583"/>
      <c r="CH34" s="583"/>
      <c r="CI34" s="583"/>
      <c r="CJ34" s="583"/>
      <c r="CK34" s="583"/>
      <c r="CL34" s="583"/>
      <c r="CM34" s="583"/>
      <c r="CN34" s="583"/>
      <c r="CO34" s="583"/>
      <c r="CP34" s="583"/>
      <c r="CQ34" s="584"/>
      <c r="CR34" s="585">
        <v>2922756</v>
      </c>
      <c r="CS34" s="405"/>
      <c r="CT34" s="405"/>
      <c r="CU34" s="405"/>
      <c r="CV34" s="405"/>
      <c r="CW34" s="405"/>
      <c r="CX34" s="405"/>
      <c r="CY34" s="586"/>
      <c r="CZ34" s="587">
        <v>12.2</v>
      </c>
      <c r="DA34" s="614"/>
      <c r="DB34" s="614"/>
      <c r="DC34" s="615"/>
      <c r="DD34" s="589">
        <v>2240806</v>
      </c>
      <c r="DE34" s="405"/>
      <c r="DF34" s="405"/>
      <c r="DG34" s="405"/>
      <c r="DH34" s="405"/>
      <c r="DI34" s="405"/>
      <c r="DJ34" s="405"/>
      <c r="DK34" s="586"/>
      <c r="DL34" s="589">
        <v>1771378</v>
      </c>
      <c r="DM34" s="405"/>
      <c r="DN34" s="405"/>
      <c r="DO34" s="405"/>
      <c r="DP34" s="405"/>
      <c r="DQ34" s="405"/>
      <c r="DR34" s="405"/>
      <c r="DS34" s="405"/>
      <c r="DT34" s="405"/>
      <c r="DU34" s="405"/>
      <c r="DV34" s="586"/>
      <c r="DW34" s="587">
        <v>17.100000000000001</v>
      </c>
      <c r="DX34" s="614"/>
      <c r="DY34" s="614"/>
      <c r="DZ34" s="614"/>
      <c r="EA34" s="614"/>
      <c r="EB34" s="614"/>
      <c r="EC34" s="635"/>
    </row>
    <row r="35" spans="2:133" ht="11.25" customHeight="1" x14ac:dyDescent="0.2">
      <c r="B35" s="582" t="s">
        <v>148</v>
      </c>
      <c r="C35" s="583"/>
      <c r="D35" s="583"/>
      <c r="E35" s="583"/>
      <c r="F35" s="583"/>
      <c r="G35" s="583"/>
      <c r="H35" s="583"/>
      <c r="I35" s="583"/>
      <c r="J35" s="583"/>
      <c r="K35" s="583"/>
      <c r="L35" s="583"/>
      <c r="M35" s="583"/>
      <c r="N35" s="583"/>
      <c r="O35" s="583"/>
      <c r="P35" s="583"/>
      <c r="Q35" s="584"/>
      <c r="R35" s="585">
        <v>76872</v>
      </c>
      <c r="S35" s="405"/>
      <c r="T35" s="405"/>
      <c r="U35" s="405"/>
      <c r="V35" s="405"/>
      <c r="W35" s="405"/>
      <c r="X35" s="405"/>
      <c r="Y35" s="586"/>
      <c r="Z35" s="622">
        <v>0.3</v>
      </c>
      <c r="AA35" s="622"/>
      <c r="AB35" s="622"/>
      <c r="AC35" s="622"/>
      <c r="AD35" s="623" t="s">
        <v>208</v>
      </c>
      <c r="AE35" s="623"/>
      <c r="AF35" s="623"/>
      <c r="AG35" s="623"/>
      <c r="AH35" s="623"/>
      <c r="AI35" s="623"/>
      <c r="AJ35" s="623"/>
      <c r="AK35" s="623"/>
      <c r="AL35" s="587" t="s">
        <v>208</v>
      </c>
      <c r="AM35" s="353"/>
      <c r="AN35" s="353"/>
      <c r="AO35" s="624"/>
      <c r="AP35" s="18"/>
      <c r="AQ35" s="517" t="s">
        <v>405</v>
      </c>
      <c r="AR35" s="518"/>
      <c r="AS35" s="518"/>
      <c r="AT35" s="518"/>
      <c r="AU35" s="518"/>
      <c r="AV35" s="518"/>
      <c r="AW35" s="518"/>
      <c r="AX35" s="518"/>
      <c r="AY35" s="518"/>
      <c r="AZ35" s="518"/>
      <c r="BA35" s="518"/>
      <c r="BB35" s="518"/>
      <c r="BC35" s="518"/>
      <c r="BD35" s="518"/>
      <c r="BE35" s="518"/>
      <c r="BF35" s="560"/>
      <c r="BG35" s="517" t="s">
        <v>220</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407</v>
      </c>
      <c r="CE35" s="583"/>
      <c r="CF35" s="583"/>
      <c r="CG35" s="583"/>
      <c r="CH35" s="583"/>
      <c r="CI35" s="583"/>
      <c r="CJ35" s="583"/>
      <c r="CK35" s="583"/>
      <c r="CL35" s="583"/>
      <c r="CM35" s="583"/>
      <c r="CN35" s="583"/>
      <c r="CO35" s="583"/>
      <c r="CP35" s="583"/>
      <c r="CQ35" s="584"/>
      <c r="CR35" s="585">
        <v>987108</v>
      </c>
      <c r="CS35" s="612"/>
      <c r="CT35" s="612"/>
      <c r="CU35" s="612"/>
      <c r="CV35" s="612"/>
      <c r="CW35" s="612"/>
      <c r="CX35" s="612"/>
      <c r="CY35" s="613"/>
      <c r="CZ35" s="587">
        <v>4.0999999999999996</v>
      </c>
      <c r="DA35" s="614"/>
      <c r="DB35" s="614"/>
      <c r="DC35" s="615"/>
      <c r="DD35" s="589">
        <v>648365</v>
      </c>
      <c r="DE35" s="612"/>
      <c r="DF35" s="612"/>
      <c r="DG35" s="612"/>
      <c r="DH35" s="612"/>
      <c r="DI35" s="612"/>
      <c r="DJ35" s="612"/>
      <c r="DK35" s="613"/>
      <c r="DL35" s="589">
        <v>195549</v>
      </c>
      <c r="DM35" s="612"/>
      <c r="DN35" s="612"/>
      <c r="DO35" s="612"/>
      <c r="DP35" s="612"/>
      <c r="DQ35" s="612"/>
      <c r="DR35" s="612"/>
      <c r="DS35" s="612"/>
      <c r="DT35" s="612"/>
      <c r="DU35" s="612"/>
      <c r="DV35" s="613"/>
      <c r="DW35" s="587">
        <v>1.9</v>
      </c>
      <c r="DX35" s="614"/>
      <c r="DY35" s="614"/>
      <c r="DZ35" s="614"/>
      <c r="EA35" s="614"/>
      <c r="EB35" s="614"/>
      <c r="EC35" s="635"/>
    </row>
    <row r="36" spans="2:133" ht="11.25" customHeight="1" x14ac:dyDescent="0.2">
      <c r="B36" s="582" t="s">
        <v>409</v>
      </c>
      <c r="C36" s="583"/>
      <c r="D36" s="583"/>
      <c r="E36" s="583"/>
      <c r="F36" s="583"/>
      <c r="G36" s="583"/>
      <c r="H36" s="583"/>
      <c r="I36" s="583"/>
      <c r="J36" s="583"/>
      <c r="K36" s="583"/>
      <c r="L36" s="583"/>
      <c r="M36" s="583"/>
      <c r="N36" s="583"/>
      <c r="O36" s="583"/>
      <c r="P36" s="583"/>
      <c r="Q36" s="584"/>
      <c r="R36" s="585">
        <v>932914</v>
      </c>
      <c r="S36" s="405"/>
      <c r="T36" s="405"/>
      <c r="U36" s="405"/>
      <c r="V36" s="405"/>
      <c r="W36" s="405"/>
      <c r="X36" s="405"/>
      <c r="Y36" s="586"/>
      <c r="Z36" s="622">
        <v>3.8</v>
      </c>
      <c r="AA36" s="622"/>
      <c r="AB36" s="622"/>
      <c r="AC36" s="622"/>
      <c r="AD36" s="623" t="s">
        <v>208</v>
      </c>
      <c r="AE36" s="623"/>
      <c r="AF36" s="623"/>
      <c r="AG36" s="623"/>
      <c r="AH36" s="623"/>
      <c r="AI36" s="623"/>
      <c r="AJ36" s="623"/>
      <c r="AK36" s="623"/>
      <c r="AL36" s="587" t="s">
        <v>208</v>
      </c>
      <c r="AM36" s="353"/>
      <c r="AN36" s="353"/>
      <c r="AO36" s="624"/>
      <c r="AP36" s="18"/>
      <c r="AQ36" s="636" t="s">
        <v>392</v>
      </c>
      <c r="AR36" s="637"/>
      <c r="AS36" s="637"/>
      <c r="AT36" s="637"/>
      <c r="AU36" s="637"/>
      <c r="AV36" s="637"/>
      <c r="AW36" s="637"/>
      <c r="AX36" s="637"/>
      <c r="AY36" s="638"/>
      <c r="AZ36" s="639">
        <v>2037539</v>
      </c>
      <c r="BA36" s="640"/>
      <c r="BB36" s="640"/>
      <c r="BC36" s="640"/>
      <c r="BD36" s="640"/>
      <c r="BE36" s="640"/>
      <c r="BF36" s="641"/>
      <c r="BG36" s="642" t="s">
        <v>410</v>
      </c>
      <c r="BH36" s="643"/>
      <c r="BI36" s="643"/>
      <c r="BJ36" s="643"/>
      <c r="BK36" s="643"/>
      <c r="BL36" s="643"/>
      <c r="BM36" s="643"/>
      <c r="BN36" s="643"/>
      <c r="BO36" s="643"/>
      <c r="BP36" s="643"/>
      <c r="BQ36" s="643"/>
      <c r="BR36" s="643"/>
      <c r="BS36" s="643"/>
      <c r="BT36" s="643"/>
      <c r="BU36" s="644"/>
      <c r="BV36" s="639">
        <v>55853</v>
      </c>
      <c r="BW36" s="640"/>
      <c r="BX36" s="640"/>
      <c r="BY36" s="640"/>
      <c r="BZ36" s="640"/>
      <c r="CA36" s="640"/>
      <c r="CB36" s="641"/>
      <c r="CD36" s="582" t="s">
        <v>31</v>
      </c>
      <c r="CE36" s="583"/>
      <c r="CF36" s="583"/>
      <c r="CG36" s="583"/>
      <c r="CH36" s="583"/>
      <c r="CI36" s="583"/>
      <c r="CJ36" s="583"/>
      <c r="CK36" s="583"/>
      <c r="CL36" s="583"/>
      <c r="CM36" s="583"/>
      <c r="CN36" s="583"/>
      <c r="CO36" s="583"/>
      <c r="CP36" s="583"/>
      <c r="CQ36" s="584"/>
      <c r="CR36" s="585">
        <v>5473949</v>
      </c>
      <c r="CS36" s="405"/>
      <c r="CT36" s="405"/>
      <c r="CU36" s="405"/>
      <c r="CV36" s="405"/>
      <c r="CW36" s="405"/>
      <c r="CX36" s="405"/>
      <c r="CY36" s="586"/>
      <c r="CZ36" s="587">
        <v>22.9</v>
      </c>
      <c r="DA36" s="614"/>
      <c r="DB36" s="614"/>
      <c r="DC36" s="615"/>
      <c r="DD36" s="589">
        <v>1753762</v>
      </c>
      <c r="DE36" s="405"/>
      <c r="DF36" s="405"/>
      <c r="DG36" s="405"/>
      <c r="DH36" s="405"/>
      <c r="DI36" s="405"/>
      <c r="DJ36" s="405"/>
      <c r="DK36" s="586"/>
      <c r="DL36" s="589">
        <v>1382530</v>
      </c>
      <c r="DM36" s="405"/>
      <c r="DN36" s="405"/>
      <c r="DO36" s="405"/>
      <c r="DP36" s="405"/>
      <c r="DQ36" s="405"/>
      <c r="DR36" s="405"/>
      <c r="DS36" s="405"/>
      <c r="DT36" s="405"/>
      <c r="DU36" s="405"/>
      <c r="DV36" s="586"/>
      <c r="DW36" s="587">
        <v>13.4</v>
      </c>
      <c r="DX36" s="614"/>
      <c r="DY36" s="614"/>
      <c r="DZ36" s="614"/>
      <c r="EA36" s="614"/>
      <c r="EB36" s="614"/>
      <c r="EC36" s="635"/>
    </row>
    <row r="37" spans="2:133" ht="11.25" customHeight="1" x14ac:dyDescent="0.2">
      <c r="B37" s="582" t="s">
        <v>377</v>
      </c>
      <c r="C37" s="583"/>
      <c r="D37" s="583"/>
      <c r="E37" s="583"/>
      <c r="F37" s="583"/>
      <c r="G37" s="583"/>
      <c r="H37" s="583"/>
      <c r="I37" s="583"/>
      <c r="J37" s="583"/>
      <c r="K37" s="583"/>
      <c r="L37" s="583"/>
      <c r="M37" s="583"/>
      <c r="N37" s="583"/>
      <c r="O37" s="583"/>
      <c r="P37" s="583"/>
      <c r="Q37" s="584"/>
      <c r="R37" s="585">
        <v>888798</v>
      </c>
      <c r="S37" s="405"/>
      <c r="T37" s="405"/>
      <c r="U37" s="405"/>
      <c r="V37" s="405"/>
      <c r="W37" s="405"/>
      <c r="X37" s="405"/>
      <c r="Y37" s="586"/>
      <c r="Z37" s="622">
        <v>3.6</v>
      </c>
      <c r="AA37" s="622"/>
      <c r="AB37" s="622"/>
      <c r="AC37" s="622"/>
      <c r="AD37" s="623" t="s">
        <v>208</v>
      </c>
      <c r="AE37" s="623"/>
      <c r="AF37" s="623"/>
      <c r="AG37" s="623"/>
      <c r="AH37" s="623"/>
      <c r="AI37" s="623"/>
      <c r="AJ37" s="623"/>
      <c r="AK37" s="623"/>
      <c r="AL37" s="587" t="s">
        <v>208</v>
      </c>
      <c r="AM37" s="353"/>
      <c r="AN37" s="353"/>
      <c r="AO37" s="624"/>
      <c r="AQ37" s="631" t="s">
        <v>411</v>
      </c>
      <c r="AR37" s="498"/>
      <c r="AS37" s="498"/>
      <c r="AT37" s="498"/>
      <c r="AU37" s="498"/>
      <c r="AV37" s="498"/>
      <c r="AW37" s="498"/>
      <c r="AX37" s="498"/>
      <c r="AY37" s="632"/>
      <c r="AZ37" s="585">
        <v>572391</v>
      </c>
      <c r="BA37" s="405"/>
      <c r="BB37" s="405"/>
      <c r="BC37" s="405"/>
      <c r="BD37" s="612"/>
      <c r="BE37" s="612"/>
      <c r="BF37" s="633"/>
      <c r="BG37" s="582" t="s">
        <v>413</v>
      </c>
      <c r="BH37" s="583"/>
      <c r="BI37" s="583"/>
      <c r="BJ37" s="583"/>
      <c r="BK37" s="583"/>
      <c r="BL37" s="583"/>
      <c r="BM37" s="583"/>
      <c r="BN37" s="583"/>
      <c r="BO37" s="583"/>
      <c r="BP37" s="583"/>
      <c r="BQ37" s="583"/>
      <c r="BR37" s="583"/>
      <c r="BS37" s="583"/>
      <c r="BT37" s="583"/>
      <c r="BU37" s="584"/>
      <c r="BV37" s="585">
        <v>55853</v>
      </c>
      <c r="BW37" s="405"/>
      <c r="BX37" s="405"/>
      <c r="BY37" s="405"/>
      <c r="BZ37" s="405"/>
      <c r="CA37" s="405"/>
      <c r="CB37" s="634"/>
      <c r="CD37" s="582" t="s">
        <v>165</v>
      </c>
      <c r="CE37" s="583"/>
      <c r="CF37" s="583"/>
      <c r="CG37" s="583"/>
      <c r="CH37" s="583"/>
      <c r="CI37" s="583"/>
      <c r="CJ37" s="583"/>
      <c r="CK37" s="583"/>
      <c r="CL37" s="583"/>
      <c r="CM37" s="583"/>
      <c r="CN37" s="583"/>
      <c r="CO37" s="583"/>
      <c r="CP37" s="583"/>
      <c r="CQ37" s="584"/>
      <c r="CR37" s="585">
        <v>647079</v>
      </c>
      <c r="CS37" s="612"/>
      <c r="CT37" s="612"/>
      <c r="CU37" s="612"/>
      <c r="CV37" s="612"/>
      <c r="CW37" s="612"/>
      <c r="CX37" s="612"/>
      <c r="CY37" s="613"/>
      <c r="CZ37" s="587">
        <v>2.7</v>
      </c>
      <c r="DA37" s="614"/>
      <c r="DB37" s="614"/>
      <c r="DC37" s="615"/>
      <c r="DD37" s="589">
        <v>647079</v>
      </c>
      <c r="DE37" s="612"/>
      <c r="DF37" s="612"/>
      <c r="DG37" s="612"/>
      <c r="DH37" s="612"/>
      <c r="DI37" s="612"/>
      <c r="DJ37" s="612"/>
      <c r="DK37" s="613"/>
      <c r="DL37" s="589">
        <v>647079</v>
      </c>
      <c r="DM37" s="612"/>
      <c r="DN37" s="612"/>
      <c r="DO37" s="612"/>
      <c r="DP37" s="612"/>
      <c r="DQ37" s="612"/>
      <c r="DR37" s="612"/>
      <c r="DS37" s="612"/>
      <c r="DT37" s="612"/>
      <c r="DU37" s="612"/>
      <c r="DV37" s="613"/>
      <c r="DW37" s="587">
        <v>6.3</v>
      </c>
      <c r="DX37" s="614"/>
      <c r="DY37" s="614"/>
      <c r="DZ37" s="614"/>
      <c r="EA37" s="614"/>
      <c r="EB37" s="614"/>
      <c r="EC37" s="635"/>
    </row>
    <row r="38" spans="2:133" ht="11.25" customHeight="1" x14ac:dyDescent="0.2">
      <c r="B38" s="582" t="s">
        <v>401</v>
      </c>
      <c r="C38" s="583"/>
      <c r="D38" s="583"/>
      <c r="E38" s="583"/>
      <c r="F38" s="583"/>
      <c r="G38" s="583"/>
      <c r="H38" s="583"/>
      <c r="I38" s="583"/>
      <c r="J38" s="583"/>
      <c r="K38" s="583"/>
      <c r="L38" s="583"/>
      <c r="M38" s="583"/>
      <c r="N38" s="583"/>
      <c r="O38" s="583"/>
      <c r="P38" s="583"/>
      <c r="Q38" s="584"/>
      <c r="R38" s="585">
        <v>270806</v>
      </c>
      <c r="S38" s="405"/>
      <c r="T38" s="405"/>
      <c r="U38" s="405"/>
      <c r="V38" s="405"/>
      <c r="W38" s="405"/>
      <c r="X38" s="405"/>
      <c r="Y38" s="586"/>
      <c r="Z38" s="622">
        <v>1.1000000000000001</v>
      </c>
      <c r="AA38" s="622"/>
      <c r="AB38" s="622"/>
      <c r="AC38" s="622"/>
      <c r="AD38" s="623">
        <v>1475</v>
      </c>
      <c r="AE38" s="623"/>
      <c r="AF38" s="623"/>
      <c r="AG38" s="623"/>
      <c r="AH38" s="623"/>
      <c r="AI38" s="623"/>
      <c r="AJ38" s="623"/>
      <c r="AK38" s="623"/>
      <c r="AL38" s="587">
        <v>0</v>
      </c>
      <c r="AM38" s="353"/>
      <c r="AN38" s="353"/>
      <c r="AO38" s="624"/>
      <c r="AQ38" s="631" t="s">
        <v>416</v>
      </c>
      <c r="AR38" s="498"/>
      <c r="AS38" s="498"/>
      <c r="AT38" s="498"/>
      <c r="AU38" s="498"/>
      <c r="AV38" s="498"/>
      <c r="AW38" s="498"/>
      <c r="AX38" s="498"/>
      <c r="AY38" s="632"/>
      <c r="AZ38" s="585">
        <v>51118</v>
      </c>
      <c r="BA38" s="405"/>
      <c r="BB38" s="405"/>
      <c r="BC38" s="405"/>
      <c r="BD38" s="612"/>
      <c r="BE38" s="612"/>
      <c r="BF38" s="633"/>
      <c r="BG38" s="582" t="s">
        <v>417</v>
      </c>
      <c r="BH38" s="583"/>
      <c r="BI38" s="583"/>
      <c r="BJ38" s="583"/>
      <c r="BK38" s="583"/>
      <c r="BL38" s="583"/>
      <c r="BM38" s="583"/>
      <c r="BN38" s="583"/>
      <c r="BO38" s="583"/>
      <c r="BP38" s="583"/>
      <c r="BQ38" s="583"/>
      <c r="BR38" s="583"/>
      <c r="BS38" s="583"/>
      <c r="BT38" s="583"/>
      <c r="BU38" s="584"/>
      <c r="BV38" s="585">
        <v>4136</v>
      </c>
      <c r="BW38" s="405"/>
      <c r="BX38" s="405"/>
      <c r="BY38" s="405"/>
      <c r="BZ38" s="405"/>
      <c r="CA38" s="405"/>
      <c r="CB38" s="634"/>
      <c r="CD38" s="582" t="s">
        <v>418</v>
      </c>
      <c r="CE38" s="583"/>
      <c r="CF38" s="583"/>
      <c r="CG38" s="583"/>
      <c r="CH38" s="583"/>
      <c r="CI38" s="583"/>
      <c r="CJ38" s="583"/>
      <c r="CK38" s="583"/>
      <c r="CL38" s="583"/>
      <c r="CM38" s="583"/>
      <c r="CN38" s="583"/>
      <c r="CO38" s="583"/>
      <c r="CP38" s="583"/>
      <c r="CQ38" s="584"/>
      <c r="CR38" s="585">
        <v>1559936</v>
      </c>
      <c r="CS38" s="405"/>
      <c r="CT38" s="405"/>
      <c r="CU38" s="405"/>
      <c r="CV38" s="405"/>
      <c r="CW38" s="405"/>
      <c r="CX38" s="405"/>
      <c r="CY38" s="586"/>
      <c r="CZ38" s="587">
        <v>6.5</v>
      </c>
      <c r="DA38" s="614"/>
      <c r="DB38" s="614"/>
      <c r="DC38" s="615"/>
      <c r="DD38" s="589">
        <v>1351584</v>
      </c>
      <c r="DE38" s="405"/>
      <c r="DF38" s="405"/>
      <c r="DG38" s="405"/>
      <c r="DH38" s="405"/>
      <c r="DI38" s="405"/>
      <c r="DJ38" s="405"/>
      <c r="DK38" s="586"/>
      <c r="DL38" s="589">
        <v>1270335</v>
      </c>
      <c r="DM38" s="405"/>
      <c r="DN38" s="405"/>
      <c r="DO38" s="405"/>
      <c r="DP38" s="405"/>
      <c r="DQ38" s="405"/>
      <c r="DR38" s="405"/>
      <c r="DS38" s="405"/>
      <c r="DT38" s="405"/>
      <c r="DU38" s="405"/>
      <c r="DV38" s="586"/>
      <c r="DW38" s="587">
        <v>12.3</v>
      </c>
      <c r="DX38" s="614"/>
      <c r="DY38" s="614"/>
      <c r="DZ38" s="614"/>
      <c r="EA38" s="614"/>
      <c r="EB38" s="614"/>
      <c r="EC38" s="635"/>
    </row>
    <row r="39" spans="2:133" ht="11.25" customHeight="1" x14ac:dyDescent="0.2">
      <c r="B39" s="582" t="s">
        <v>419</v>
      </c>
      <c r="C39" s="583"/>
      <c r="D39" s="583"/>
      <c r="E39" s="583"/>
      <c r="F39" s="583"/>
      <c r="G39" s="583"/>
      <c r="H39" s="583"/>
      <c r="I39" s="583"/>
      <c r="J39" s="583"/>
      <c r="K39" s="583"/>
      <c r="L39" s="583"/>
      <c r="M39" s="583"/>
      <c r="N39" s="583"/>
      <c r="O39" s="583"/>
      <c r="P39" s="583"/>
      <c r="Q39" s="584"/>
      <c r="R39" s="585">
        <v>1906300</v>
      </c>
      <c r="S39" s="405"/>
      <c r="T39" s="405"/>
      <c r="U39" s="405"/>
      <c r="V39" s="405"/>
      <c r="W39" s="405"/>
      <c r="X39" s="405"/>
      <c r="Y39" s="586"/>
      <c r="Z39" s="622">
        <v>7.7</v>
      </c>
      <c r="AA39" s="622"/>
      <c r="AB39" s="622"/>
      <c r="AC39" s="622"/>
      <c r="AD39" s="623" t="s">
        <v>208</v>
      </c>
      <c r="AE39" s="623"/>
      <c r="AF39" s="623"/>
      <c r="AG39" s="623"/>
      <c r="AH39" s="623"/>
      <c r="AI39" s="623"/>
      <c r="AJ39" s="623"/>
      <c r="AK39" s="623"/>
      <c r="AL39" s="587" t="s">
        <v>208</v>
      </c>
      <c r="AM39" s="353"/>
      <c r="AN39" s="353"/>
      <c r="AO39" s="624"/>
      <c r="AQ39" s="631" t="s">
        <v>201</v>
      </c>
      <c r="AR39" s="498"/>
      <c r="AS39" s="498"/>
      <c r="AT39" s="498"/>
      <c r="AU39" s="498"/>
      <c r="AV39" s="498"/>
      <c r="AW39" s="498"/>
      <c r="AX39" s="498"/>
      <c r="AY39" s="632"/>
      <c r="AZ39" s="585">
        <v>36412</v>
      </c>
      <c r="BA39" s="405"/>
      <c r="BB39" s="405"/>
      <c r="BC39" s="405"/>
      <c r="BD39" s="612"/>
      <c r="BE39" s="612"/>
      <c r="BF39" s="633"/>
      <c r="BG39" s="582" t="s">
        <v>336</v>
      </c>
      <c r="BH39" s="583"/>
      <c r="BI39" s="583"/>
      <c r="BJ39" s="583"/>
      <c r="BK39" s="583"/>
      <c r="BL39" s="583"/>
      <c r="BM39" s="583"/>
      <c r="BN39" s="583"/>
      <c r="BO39" s="583"/>
      <c r="BP39" s="583"/>
      <c r="BQ39" s="583"/>
      <c r="BR39" s="583"/>
      <c r="BS39" s="583"/>
      <c r="BT39" s="583"/>
      <c r="BU39" s="584"/>
      <c r="BV39" s="585">
        <v>6579</v>
      </c>
      <c r="BW39" s="405"/>
      <c r="BX39" s="405"/>
      <c r="BY39" s="405"/>
      <c r="BZ39" s="405"/>
      <c r="CA39" s="405"/>
      <c r="CB39" s="634"/>
      <c r="CD39" s="582" t="s">
        <v>420</v>
      </c>
      <c r="CE39" s="583"/>
      <c r="CF39" s="583"/>
      <c r="CG39" s="583"/>
      <c r="CH39" s="583"/>
      <c r="CI39" s="583"/>
      <c r="CJ39" s="583"/>
      <c r="CK39" s="583"/>
      <c r="CL39" s="583"/>
      <c r="CM39" s="583"/>
      <c r="CN39" s="583"/>
      <c r="CO39" s="583"/>
      <c r="CP39" s="583"/>
      <c r="CQ39" s="584"/>
      <c r="CR39" s="585">
        <v>938948</v>
      </c>
      <c r="CS39" s="612"/>
      <c r="CT39" s="612"/>
      <c r="CU39" s="612"/>
      <c r="CV39" s="612"/>
      <c r="CW39" s="612"/>
      <c r="CX39" s="612"/>
      <c r="CY39" s="613"/>
      <c r="CZ39" s="587">
        <v>3.9</v>
      </c>
      <c r="DA39" s="614"/>
      <c r="DB39" s="614"/>
      <c r="DC39" s="615"/>
      <c r="DD39" s="589">
        <v>760637</v>
      </c>
      <c r="DE39" s="612"/>
      <c r="DF39" s="612"/>
      <c r="DG39" s="612"/>
      <c r="DH39" s="612"/>
      <c r="DI39" s="612"/>
      <c r="DJ39" s="612"/>
      <c r="DK39" s="613"/>
      <c r="DL39" s="589" t="s">
        <v>208</v>
      </c>
      <c r="DM39" s="612"/>
      <c r="DN39" s="612"/>
      <c r="DO39" s="612"/>
      <c r="DP39" s="612"/>
      <c r="DQ39" s="612"/>
      <c r="DR39" s="612"/>
      <c r="DS39" s="612"/>
      <c r="DT39" s="612"/>
      <c r="DU39" s="612"/>
      <c r="DV39" s="613"/>
      <c r="DW39" s="587" t="s">
        <v>208</v>
      </c>
      <c r="DX39" s="614"/>
      <c r="DY39" s="614"/>
      <c r="DZ39" s="614"/>
      <c r="EA39" s="614"/>
      <c r="EB39" s="614"/>
      <c r="EC39" s="635"/>
    </row>
    <row r="40" spans="2:133" ht="11.25" customHeight="1" x14ac:dyDescent="0.2">
      <c r="B40" s="582" t="s">
        <v>424</v>
      </c>
      <c r="C40" s="583"/>
      <c r="D40" s="583"/>
      <c r="E40" s="583"/>
      <c r="F40" s="583"/>
      <c r="G40" s="583"/>
      <c r="H40" s="583"/>
      <c r="I40" s="583"/>
      <c r="J40" s="583"/>
      <c r="K40" s="583"/>
      <c r="L40" s="583"/>
      <c r="M40" s="583"/>
      <c r="N40" s="583"/>
      <c r="O40" s="583"/>
      <c r="P40" s="583"/>
      <c r="Q40" s="584"/>
      <c r="R40" s="585" t="s">
        <v>208</v>
      </c>
      <c r="S40" s="405"/>
      <c r="T40" s="405"/>
      <c r="U40" s="405"/>
      <c r="V40" s="405"/>
      <c r="W40" s="405"/>
      <c r="X40" s="405"/>
      <c r="Y40" s="586"/>
      <c r="Z40" s="622" t="s">
        <v>208</v>
      </c>
      <c r="AA40" s="622"/>
      <c r="AB40" s="622"/>
      <c r="AC40" s="622"/>
      <c r="AD40" s="623" t="s">
        <v>208</v>
      </c>
      <c r="AE40" s="623"/>
      <c r="AF40" s="623"/>
      <c r="AG40" s="623"/>
      <c r="AH40" s="623"/>
      <c r="AI40" s="623"/>
      <c r="AJ40" s="623"/>
      <c r="AK40" s="623"/>
      <c r="AL40" s="587" t="s">
        <v>208</v>
      </c>
      <c r="AM40" s="353"/>
      <c r="AN40" s="353"/>
      <c r="AO40" s="624"/>
      <c r="AQ40" s="631" t="s">
        <v>425</v>
      </c>
      <c r="AR40" s="498"/>
      <c r="AS40" s="498"/>
      <c r="AT40" s="498"/>
      <c r="AU40" s="498"/>
      <c r="AV40" s="498"/>
      <c r="AW40" s="498"/>
      <c r="AX40" s="498"/>
      <c r="AY40" s="632"/>
      <c r="AZ40" s="585" t="s">
        <v>208</v>
      </c>
      <c r="BA40" s="405"/>
      <c r="BB40" s="405"/>
      <c r="BC40" s="405"/>
      <c r="BD40" s="612"/>
      <c r="BE40" s="612"/>
      <c r="BF40" s="633"/>
      <c r="BG40" s="630" t="s">
        <v>426</v>
      </c>
      <c r="BH40" s="457"/>
      <c r="BI40" s="457"/>
      <c r="BJ40" s="457"/>
      <c r="BK40" s="457"/>
      <c r="BL40" s="7"/>
      <c r="BM40" s="583" t="s">
        <v>427</v>
      </c>
      <c r="BN40" s="583"/>
      <c r="BO40" s="583"/>
      <c r="BP40" s="583"/>
      <c r="BQ40" s="583"/>
      <c r="BR40" s="583"/>
      <c r="BS40" s="583"/>
      <c r="BT40" s="583"/>
      <c r="BU40" s="584"/>
      <c r="BV40" s="585">
        <v>96</v>
      </c>
      <c r="BW40" s="405"/>
      <c r="BX40" s="405"/>
      <c r="BY40" s="405"/>
      <c r="BZ40" s="405"/>
      <c r="CA40" s="405"/>
      <c r="CB40" s="634"/>
      <c r="CD40" s="582" t="s">
        <v>373</v>
      </c>
      <c r="CE40" s="583"/>
      <c r="CF40" s="583"/>
      <c r="CG40" s="583"/>
      <c r="CH40" s="583"/>
      <c r="CI40" s="583"/>
      <c r="CJ40" s="583"/>
      <c r="CK40" s="583"/>
      <c r="CL40" s="583"/>
      <c r="CM40" s="583"/>
      <c r="CN40" s="583"/>
      <c r="CO40" s="583"/>
      <c r="CP40" s="583"/>
      <c r="CQ40" s="584"/>
      <c r="CR40" s="585">
        <v>178093</v>
      </c>
      <c r="CS40" s="405"/>
      <c r="CT40" s="405"/>
      <c r="CU40" s="405"/>
      <c r="CV40" s="405"/>
      <c r="CW40" s="405"/>
      <c r="CX40" s="405"/>
      <c r="CY40" s="586"/>
      <c r="CZ40" s="587">
        <v>0.7</v>
      </c>
      <c r="DA40" s="614"/>
      <c r="DB40" s="614"/>
      <c r="DC40" s="615"/>
      <c r="DD40" s="589">
        <v>43993</v>
      </c>
      <c r="DE40" s="405"/>
      <c r="DF40" s="405"/>
      <c r="DG40" s="405"/>
      <c r="DH40" s="405"/>
      <c r="DI40" s="405"/>
      <c r="DJ40" s="405"/>
      <c r="DK40" s="586"/>
      <c r="DL40" s="589" t="s">
        <v>208</v>
      </c>
      <c r="DM40" s="405"/>
      <c r="DN40" s="405"/>
      <c r="DO40" s="405"/>
      <c r="DP40" s="405"/>
      <c r="DQ40" s="405"/>
      <c r="DR40" s="405"/>
      <c r="DS40" s="405"/>
      <c r="DT40" s="405"/>
      <c r="DU40" s="405"/>
      <c r="DV40" s="586"/>
      <c r="DW40" s="587" t="s">
        <v>208</v>
      </c>
      <c r="DX40" s="614"/>
      <c r="DY40" s="614"/>
      <c r="DZ40" s="614"/>
      <c r="EA40" s="614"/>
      <c r="EB40" s="614"/>
      <c r="EC40" s="635"/>
    </row>
    <row r="41" spans="2:133" ht="11.25" customHeight="1" x14ac:dyDescent="0.2">
      <c r="B41" s="582" t="s">
        <v>428</v>
      </c>
      <c r="C41" s="583"/>
      <c r="D41" s="583"/>
      <c r="E41" s="583"/>
      <c r="F41" s="583"/>
      <c r="G41" s="583"/>
      <c r="H41" s="583"/>
      <c r="I41" s="583"/>
      <c r="J41" s="583"/>
      <c r="K41" s="583"/>
      <c r="L41" s="583"/>
      <c r="M41" s="583"/>
      <c r="N41" s="583"/>
      <c r="O41" s="583"/>
      <c r="P41" s="583"/>
      <c r="Q41" s="584"/>
      <c r="R41" s="585" t="s">
        <v>208</v>
      </c>
      <c r="S41" s="405"/>
      <c r="T41" s="405"/>
      <c r="U41" s="405"/>
      <c r="V41" s="405"/>
      <c r="W41" s="405"/>
      <c r="X41" s="405"/>
      <c r="Y41" s="586"/>
      <c r="Z41" s="622" t="s">
        <v>208</v>
      </c>
      <c r="AA41" s="622"/>
      <c r="AB41" s="622"/>
      <c r="AC41" s="622"/>
      <c r="AD41" s="623" t="s">
        <v>208</v>
      </c>
      <c r="AE41" s="623"/>
      <c r="AF41" s="623"/>
      <c r="AG41" s="623"/>
      <c r="AH41" s="623"/>
      <c r="AI41" s="623"/>
      <c r="AJ41" s="623"/>
      <c r="AK41" s="623"/>
      <c r="AL41" s="587" t="s">
        <v>208</v>
      </c>
      <c r="AM41" s="353"/>
      <c r="AN41" s="353"/>
      <c r="AO41" s="624"/>
      <c r="AQ41" s="631" t="s">
        <v>429</v>
      </c>
      <c r="AR41" s="498"/>
      <c r="AS41" s="498"/>
      <c r="AT41" s="498"/>
      <c r="AU41" s="498"/>
      <c r="AV41" s="498"/>
      <c r="AW41" s="498"/>
      <c r="AX41" s="498"/>
      <c r="AY41" s="632"/>
      <c r="AZ41" s="585">
        <v>256499</v>
      </c>
      <c r="BA41" s="405"/>
      <c r="BB41" s="405"/>
      <c r="BC41" s="405"/>
      <c r="BD41" s="612"/>
      <c r="BE41" s="612"/>
      <c r="BF41" s="633"/>
      <c r="BG41" s="630"/>
      <c r="BH41" s="457"/>
      <c r="BI41" s="457"/>
      <c r="BJ41" s="457"/>
      <c r="BK41" s="457"/>
      <c r="BL41" s="7"/>
      <c r="BM41" s="583" t="s">
        <v>343</v>
      </c>
      <c r="BN41" s="583"/>
      <c r="BO41" s="583"/>
      <c r="BP41" s="583"/>
      <c r="BQ41" s="583"/>
      <c r="BR41" s="583"/>
      <c r="BS41" s="583"/>
      <c r="BT41" s="583"/>
      <c r="BU41" s="584"/>
      <c r="BV41" s="585">
        <v>1</v>
      </c>
      <c r="BW41" s="405"/>
      <c r="BX41" s="405"/>
      <c r="BY41" s="405"/>
      <c r="BZ41" s="405"/>
      <c r="CA41" s="405"/>
      <c r="CB41" s="634"/>
      <c r="CD41" s="582" t="s">
        <v>290</v>
      </c>
      <c r="CE41" s="583"/>
      <c r="CF41" s="583"/>
      <c r="CG41" s="583"/>
      <c r="CH41" s="583"/>
      <c r="CI41" s="583"/>
      <c r="CJ41" s="583"/>
      <c r="CK41" s="583"/>
      <c r="CL41" s="583"/>
      <c r="CM41" s="583"/>
      <c r="CN41" s="583"/>
      <c r="CO41" s="583"/>
      <c r="CP41" s="583"/>
      <c r="CQ41" s="584"/>
      <c r="CR41" s="585" t="s">
        <v>208</v>
      </c>
      <c r="CS41" s="612"/>
      <c r="CT41" s="612"/>
      <c r="CU41" s="612"/>
      <c r="CV41" s="612"/>
      <c r="CW41" s="612"/>
      <c r="CX41" s="612"/>
      <c r="CY41" s="613"/>
      <c r="CZ41" s="587" t="s">
        <v>208</v>
      </c>
      <c r="DA41" s="614"/>
      <c r="DB41" s="614"/>
      <c r="DC41" s="615"/>
      <c r="DD41" s="589" t="s">
        <v>208</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2">
      <c r="B42" s="582" t="s">
        <v>430</v>
      </c>
      <c r="C42" s="583"/>
      <c r="D42" s="583"/>
      <c r="E42" s="583"/>
      <c r="F42" s="583"/>
      <c r="G42" s="583"/>
      <c r="H42" s="583"/>
      <c r="I42" s="583"/>
      <c r="J42" s="583"/>
      <c r="K42" s="583"/>
      <c r="L42" s="583"/>
      <c r="M42" s="583"/>
      <c r="N42" s="583"/>
      <c r="O42" s="583"/>
      <c r="P42" s="583"/>
      <c r="Q42" s="584"/>
      <c r="R42" s="585">
        <v>370800</v>
      </c>
      <c r="S42" s="405"/>
      <c r="T42" s="405"/>
      <c r="U42" s="405"/>
      <c r="V42" s="405"/>
      <c r="W42" s="405"/>
      <c r="X42" s="405"/>
      <c r="Y42" s="586"/>
      <c r="Z42" s="622">
        <v>1.5</v>
      </c>
      <c r="AA42" s="622"/>
      <c r="AB42" s="622"/>
      <c r="AC42" s="622"/>
      <c r="AD42" s="623" t="s">
        <v>208</v>
      </c>
      <c r="AE42" s="623"/>
      <c r="AF42" s="623"/>
      <c r="AG42" s="623"/>
      <c r="AH42" s="623"/>
      <c r="AI42" s="623"/>
      <c r="AJ42" s="623"/>
      <c r="AK42" s="623"/>
      <c r="AL42" s="587" t="s">
        <v>208</v>
      </c>
      <c r="AM42" s="353"/>
      <c r="AN42" s="353"/>
      <c r="AO42" s="624"/>
      <c r="AQ42" s="625" t="s">
        <v>432</v>
      </c>
      <c r="AR42" s="626"/>
      <c r="AS42" s="626"/>
      <c r="AT42" s="626"/>
      <c r="AU42" s="626"/>
      <c r="AV42" s="626"/>
      <c r="AW42" s="626"/>
      <c r="AX42" s="626"/>
      <c r="AY42" s="627"/>
      <c r="AZ42" s="599">
        <v>1121119</v>
      </c>
      <c r="BA42" s="616"/>
      <c r="BB42" s="616"/>
      <c r="BC42" s="616"/>
      <c r="BD42" s="600"/>
      <c r="BE42" s="600"/>
      <c r="BF42" s="628"/>
      <c r="BG42" s="383"/>
      <c r="BH42" s="384"/>
      <c r="BI42" s="384"/>
      <c r="BJ42" s="384"/>
      <c r="BK42" s="384"/>
      <c r="BL42" s="23"/>
      <c r="BM42" s="597" t="s">
        <v>433</v>
      </c>
      <c r="BN42" s="597"/>
      <c r="BO42" s="597"/>
      <c r="BP42" s="597"/>
      <c r="BQ42" s="597"/>
      <c r="BR42" s="597"/>
      <c r="BS42" s="597"/>
      <c r="BT42" s="597"/>
      <c r="BU42" s="598"/>
      <c r="BV42" s="599">
        <v>345</v>
      </c>
      <c r="BW42" s="616"/>
      <c r="BX42" s="616"/>
      <c r="BY42" s="616"/>
      <c r="BZ42" s="616"/>
      <c r="CA42" s="616"/>
      <c r="CB42" s="629"/>
      <c r="CD42" s="582" t="s">
        <v>283</v>
      </c>
      <c r="CE42" s="583"/>
      <c r="CF42" s="583"/>
      <c r="CG42" s="583"/>
      <c r="CH42" s="583"/>
      <c r="CI42" s="583"/>
      <c r="CJ42" s="583"/>
      <c r="CK42" s="583"/>
      <c r="CL42" s="583"/>
      <c r="CM42" s="583"/>
      <c r="CN42" s="583"/>
      <c r="CO42" s="583"/>
      <c r="CP42" s="583"/>
      <c r="CQ42" s="584"/>
      <c r="CR42" s="585">
        <v>3840093</v>
      </c>
      <c r="CS42" s="405"/>
      <c r="CT42" s="405"/>
      <c r="CU42" s="405"/>
      <c r="CV42" s="405"/>
      <c r="CW42" s="405"/>
      <c r="CX42" s="405"/>
      <c r="CY42" s="586"/>
      <c r="CZ42" s="587">
        <v>16.100000000000001</v>
      </c>
      <c r="DA42" s="353"/>
      <c r="DB42" s="353"/>
      <c r="DC42" s="588"/>
      <c r="DD42" s="589">
        <v>390284</v>
      </c>
      <c r="DE42" s="405"/>
      <c r="DF42" s="405"/>
      <c r="DG42" s="405"/>
      <c r="DH42" s="405"/>
      <c r="DI42" s="405"/>
      <c r="DJ42" s="405"/>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2">
      <c r="B43" s="596" t="s">
        <v>431</v>
      </c>
      <c r="C43" s="597"/>
      <c r="D43" s="597"/>
      <c r="E43" s="597"/>
      <c r="F43" s="597"/>
      <c r="G43" s="597"/>
      <c r="H43" s="597"/>
      <c r="I43" s="597"/>
      <c r="J43" s="597"/>
      <c r="K43" s="597"/>
      <c r="L43" s="597"/>
      <c r="M43" s="597"/>
      <c r="N43" s="597"/>
      <c r="O43" s="597"/>
      <c r="P43" s="597"/>
      <c r="Q43" s="598"/>
      <c r="R43" s="599">
        <v>24824056</v>
      </c>
      <c r="S43" s="616"/>
      <c r="T43" s="616"/>
      <c r="U43" s="616"/>
      <c r="V43" s="616"/>
      <c r="W43" s="616"/>
      <c r="X43" s="616"/>
      <c r="Y43" s="617"/>
      <c r="Z43" s="618">
        <v>100</v>
      </c>
      <c r="AA43" s="618"/>
      <c r="AB43" s="618"/>
      <c r="AC43" s="618"/>
      <c r="AD43" s="619">
        <v>9968313</v>
      </c>
      <c r="AE43" s="619"/>
      <c r="AF43" s="619"/>
      <c r="AG43" s="619"/>
      <c r="AH43" s="619"/>
      <c r="AI43" s="619"/>
      <c r="AJ43" s="619"/>
      <c r="AK43" s="619"/>
      <c r="AL43" s="602">
        <v>100</v>
      </c>
      <c r="AM43" s="620"/>
      <c r="AN43" s="620"/>
      <c r="AO43" s="621"/>
      <c r="CD43" s="582" t="s">
        <v>84</v>
      </c>
      <c r="CE43" s="583"/>
      <c r="CF43" s="583"/>
      <c r="CG43" s="583"/>
      <c r="CH43" s="583"/>
      <c r="CI43" s="583"/>
      <c r="CJ43" s="583"/>
      <c r="CK43" s="583"/>
      <c r="CL43" s="583"/>
      <c r="CM43" s="583"/>
      <c r="CN43" s="583"/>
      <c r="CO43" s="583"/>
      <c r="CP43" s="583"/>
      <c r="CQ43" s="584"/>
      <c r="CR43" s="585">
        <v>31440</v>
      </c>
      <c r="CS43" s="612"/>
      <c r="CT43" s="612"/>
      <c r="CU43" s="612"/>
      <c r="CV43" s="612"/>
      <c r="CW43" s="612"/>
      <c r="CX43" s="612"/>
      <c r="CY43" s="613"/>
      <c r="CZ43" s="587">
        <v>0.1</v>
      </c>
      <c r="DA43" s="614"/>
      <c r="DB43" s="614"/>
      <c r="DC43" s="615"/>
      <c r="DD43" s="589">
        <v>31440</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178</v>
      </c>
      <c r="CE44" s="390"/>
      <c r="CF44" s="582" t="s">
        <v>434</v>
      </c>
      <c r="CG44" s="583"/>
      <c r="CH44" s="583"/>
      <c r="CI44" s="583"/>
      <c r="CJ44" s="583"/>
      <c r="CK44" s="583"/>
      <c r="CL44" s="583"/>
      <c r="CM44" s="583"/>
      <c r="CN44" s="583"/>
      <c r="CO44" s="583"/>
      <c r="CP44" s="583"/>
      <c r="CQ44" s="584"/>
      <c r="CR44" s="585">
        <v>3832561</v>
      </c>
      <c r="CS44" s="405"/>
      <c r="CT44" s="405"/>
      <c r="CU44" s="405"/>
      <c r="CV44" s="405"/>
      <c r="CW44" s="405"/>
      <c r="CX44" s="405"/>
      <c r="CY44" s="586"/>
      <c r="CZ44" s="587">
        <v>16</v>
      </c>
      <c r="DA44" s="353"/>
      <c r="DB44" s="353"/>
      <c r="DC44" s="588"/>
      <c r="DD44" s="589">
        <v>384952</v>
      </c>
      <c r="DE44" s="405"/>
      <c r="DF44" s="405"/>
      <c r="DG44" s="405"/>
      <c r="DH44" s="405"/>
      <c r="DI44" s="405"/>
      <c r="DJ44" s="405"/>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2">
      <c r="B45" s="22" t="s">
        <v>56</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435</v>
      </c>
      <c r="CG45" s="583"/>
      <c r="CH45" s="583"/>
      <c r="CI45" s="583"/>
      <c r="CJ45" s="583"/>
      <c r="CK45" s="583"/>
      <c r="CL45" s="583"/>
      <c r="CM45" s="583"/>
      <c r="CN45" s="583"/>
      <c r="CO45" s="583"/>
      <c r="CP45" s="583"/>
      <c r="CQ45" s="584"/>
      <c r="CR45" s="585">
        <v>2558907</v>
      </c>
      <c r="CS45" s="612"/>
      <c r="CT45" s="612"/>
      <c r="CU45" s="612"/>
      <c r="CV45" s="612"/>
      <c r="CW45" s="612"/>
      <c r="CX45" s="612"/>
      <c r="CY45" s="613"/>
      <c r="CZ45" s="587">
        <v>10.7</v>
      </c>
      <c r="DA45" s="614"/>
      <c r="DB45" s="614"/>
      <c r="DC45" s="615"/>
      <c r="DD45" s="589">
        <v>52067</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2">
      <c r="B46" s="45" t="s">
        <v>406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395</v>
      </c>
      <c r="CG46" s="583"/>
      <c r="CH46" s="583"/>
      <c r="CI46" s="583"/>
      <c r="CJ46" s="583"/>
      <c r="CK46" s="583"/>
      <c r="CL46" s="583"/>
      <c r="CM46" s="583"/>
      <c r="CN46" s="583"/>
      <c r="CO46" s="583"/>
      <c r="CP46" s="583"/>
      <c r="CQ46" s="584"/>
      <c r="CR46" s="585">
        <v>1184722</v>
      </c>
      <c r="CS46" s="405"/>
      <c r="CT46" s="405"/>
      <c r="CU46" s="405"/>
      <c r="CV46" s="405"/>
      <c r="CW46" s="405"/>
      <c r="CX46" s="405"/>
      <c r="CY46" s="586"/>
      <c r="CZ46" s="587">
        <v>5</v>
      </c>
      <c r="DA46" s="353"/>
      <c r="DB46" s="353"/>
      <c r="DC46" s="588"/>
      <c r="DD46" s="589">
        <v>316850</v>
      </c>
      <c r="DE46" s="405"/>
      <c r="DF46" s="405"/>
      <c r="DG46" s="405"/>
      <c r="DH46" s="405"/>
      <c r="DI46" s="405"/>
      <c r="DJ46" s="405"/>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2">
      <c r="B47" s="46" t="s">
        <v>270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436</v>
      </c>
      <c r="CG47" s="583"/>
      <c r="CH47" s="583"/>
      <c r="CI47" s="583"/>
      <c r="CJ47" s="583"/>
      <c r="CK47" s="583"/>
      <c r="CL47" s="583"/>
      <c r="CM47" s="583"/>
      <c r="CN47" s="583"/>
      <c r="CO47" s="583"/>
      <c r="CP47" s="583"/>
      <c r="CQ47" s="584"/>
      <c r="CR47" s="585">
        <v>7532</v>
      </c>
      <c r="CS47" s="612"/>
      <c r="CT47" s="612"/>
      <c r="CU47" s="612"/>
      <c r="CV47" s="612"/>
      <c r="CW47" s="612"/>
      <c r="CX47" s="612"/>
      <c r="CY47" s="613"/>
      <c r="CZ47" s="587">
        <v>0</v>
      </c>
      <c r="DA47" s="614"/>
      <c r="DB47" s="614"/>
      <c r="DC47" s="615"/>
      <c r="DD47" s="589">
        <v>5332</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438</v>
      </c>
      <c r="CG48" s="583"/>
      <c r="CH48" s="583"/>
      <c r="CI48" s="583"/>
      <c r="CJ48" s="583"/>
      <c r="CK48" s="583"/>
      <c r="CL48" s="583"/>
      <c r="CM48" s="583"/>
      <c r="CN48" s="583"/>
      <c r="CO48" s="583"/>
      <c r="CP48" s="583"/>
      <c r="CQ48" s="584"/>
      <c r="CR48" s="585" t="s">
        <v>208</v>
      </c>
      <c r="CS48" s="405"/>
      <c r="CT48" s="405"/>
      <c r="CU48" s="405"/>
      <c r="CV48" s="405"/>
      <c r="CW48" s="405"/>
      <c r="CX48" s="405"/>
      <c r="CY48" s="586"/>
      <c r="CZ48" s="587" t="s">
        <v>208</v>
      </c>
      <c r="DA48" s="353"/>
      <c r="DB48" s="353"/>
      <c r="DC48" s="588"/>
      <c r="DD48" s="589" t="s">
        <v>208</v>
      </c>
      <c r="DE48" s="405"/>
      <c r="DF48" s="405"/>
      <c r="DG48" s="405"/>
      <c r="DH48" s="405"/>
      <c r="DI48" s="405"/>
      <c r="DJ48" s="405"/>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198</v>
      </c>
      <c r="CE49" s="597"/>
      <c r="CF49" s="597"/>
      <c r="CG49" s="597"/>
      <c r="CH49" s="597"/>
      <c r="CI49" s="597"/>
      <c r="CJ49" s="597"/>
      <c r="CK49" s="597"/>
      <c r="CL49" s="597"/>
      <c r="CM49" s="597"/>
      <c r="CN49" s="597"/>
      <c r="CO49" s="597"/>
      <c r="CP49" s="597"/>
      <c r="CQ49" s="598"/>
      <c r="CR49" s="599">
        <v>23920223</v>
      </c>
      <c r="CS49" s="600"/>
      <c r="CT49" s="600"/>
      <c r="CU49" s="600"/>
      <c r="CV49" s="600"/>
      <c r="CW49" s="600"/>
      <c r="CX49" s="600"/>
      <c r="CY49" s="601"/>
      <c r="CZ49" s="602">
        <v>100</v>
      </c>
      <c r="DA49" s="603"/>
      <c r="DB49" s="603"/>
      <c r="DC49" s="604"/>
      <c r="DD49" s="605">
        <v>12750214</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n3D5Pt4jQgy+u57dmNpYLRNeLVkTzEU2Z8fIkuDGBmuVckZahL97mgbIp7YUOeoZ0PAVmGF3awuZRSmyZQXveA==" saltValue="OzjEFBQSXuJU5y7CWbGS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296</v>
      </c>
      <c r="DK2" s="1015"/>
      <c r="DL2" s="1015"/>
      <c r="DM2" s="1015"/>
      <c r="DN2" s="1015"/>
      <c r="DO2" s="1016"/>
      <c r="DP2" s="70"/>
      <c r="DQ2" s="1014" t="s">
        <v>305</v>
      </c>
      <c r="DR2" s="1015"/>
      <c r="DS2" s="1015"/>
      <c r="DT2" s="1015"/>
      <c r="DU2" s="1015"/>
      <c r="DV2" s="1015"/>
      <c r="DW2" s="1015"/>
      <c r="DX2" s="1015"/>
      <c r="DY2" s="1015"/>
      <c r="DZ2" s="1016"/>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1005" t="s">
        <v>213</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439</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93" t="s">
        <v>441</v>
      </c>
      <c r="B5" s="694"/>
      <c r="C5" s="694"/>
      <c r="D5" s="694"/>
      <c r="E5" s="694"/>
      <c r="F5" s="694"/>
      <c r="G5" s="694"/>
      <c r="H5" s="694"/>
      <c r="I5" s="694"/>
      <c r="J5" s="694"/>
      <c r="K5" s="694"/>
      <c r="L5" s="694"/>
      <c r="M5" s="694"/>
      <c r="N5" s="694"/>
      <c r="O5" s="694"/>
      <c r="P5" s="695"/>
      <c r="Q5" s="685" t="s">
        <v>184</v>
      </c>
      <c r="R5" s="686"/>
      <c r="S5" s="686"/>
      <c r="T5" s="686"/>
      <c r="U5" s="687"/>
      <c r="V5" s="685" t="s">
        <v>442</v>
      </c>
      <c r="W5" s="686"/>
      <c r="X5" s="686"/>
      <c r="Y5" s="686"/>
      <c r="Z5" s="687"/>
      <c r="AA5" s="685" t="s">
        <v>443</v>
      </c>
      <c r="AB5" s="686"/>
      <c r="AC5" s="686"/>
      <c r="AD5" s="686"/>
      <c r="AE5" s="686"/>
      <c r="AF5" s="775" t="s">
        <v>181</v>
      </c>
      <c r="AG5" s="686"/>
      <c r="AH5" s="686"/>
      <c r="AI5" s="686"/>
      <c r="AJ5" s="691"/>
      <c r="AK5" s="686" t="s">
        <v>444</v>
      </c>
      <c r="AL5" s="686"/>
      <c r="AM5" s="686"/>
      <c r="AN5" s="686"/>
      <c r="AO5" s="687"/>
      <c r="AP5" s="685" t="s">
        <v>445</v>
      </c>
      <c r="AQ5" s="686"/>
      <c r="AR5" s="686"/>
      <c r="AS5" s="686"/>
      <c r="AT5" s="687"/>
      <c r="AU5" s="685" t="s">
        <v>447</v>
      </c>
      <c r="AV5" s="686"/>
      <c r="AW5" s="686"/>
      <c r="AX5" s="686"/>
      <c r="AY5" s="691"/>
      <c r="AZ5" s="73"/>
      <c r="BA5" s="73"/>
      <c r="BB5" s="73"/>
      <c r="BC5" s="73"/>
      <c r="BD5" s="73"/>
      <c r="BE5" s="85"/>
      <c r="BF5" s="85"/>
      <c r="BG5" s="85"/>
      <c r="BH5" s="85"/>
      <c r="BI5" s="85"/>
      <c r="BJ5" s="85"/>
      <c r="BK5" s="85"/>
      <c r="BL5" s="85"/>
      <c r="BM5" s="85"/>
      <c r="BN5" s="85"/>
      <c r="BO5" s="85"/>
      <c r="BP5" s="85"/>
      <c r="BQ5" s="693" t="s">
        <v>448</v>
      </c>
      <c r="BR5" s="694"/>
      <c r="BS5" s="694"/>
      <c r="BT5" s="694"/>
      <c r="BU5" s="694"/>
      <c r="BV5" s="694"/>
      <c r="BW5" s="694"/>
      <c r="BX5" s="694"/>
      <c r="BY5" s="694"/>
      <c r="BZ5" s="694"/>
      <c r="CA5" s="694"/>
      <c r="CB5" s="694"/>
      <c r="CC5" s="694"/>
      <c r="CD5" s="694"/>
      <c r="CE5" s="694"/>
      <c r="CF5" s="694"/>
      <c r="CG5" s="695"/>
      <c r="CH5" s="685" t="s">
        <v>369</v>
      </c>
      <c r="CI5" s="686"/>
      <c r="CJ5" s="686"/>
      <c r="CK5" s="686"/>
      <c r="CL5" s="687"/>
      <c r="CM5" s="685" t="s">
        <v>321</v>
      </c>
      <c r="CN5" s="686"/>
      <c r="CO5" s="686"/>
      <c r="CP5" s="686"/>
      <c r="CQ5" s="687"/>
      <c r="CR5" s="685" t="s">
        <v>252</v>
      </c>
      <c r="CS5" s="686"/>
      <c r="CT5" s="686"/>
      <c r="CU5" s="686"/>
      <c r="CV5" s="687"/>
      <c r="CW5" s="685" t="s">
        <v>58</v>
      </c>
      <c r="CX5" s="686"/>
      <c r="CY5" s="686"/>
      <c r="CZ5" s="686"/>
      <c r="DA5" s="687"/>
      <c r="DB5" s="685" t="s">
        <v>449</v>
      </c>
      <c r="DC5" s="686"/>
      <c r="DD5" s="686"/>
      <c r="DE5" s="686"/>
      <c r="DF5" s="687"/>
      <c r="DG5" s="1026" t="s">
        <v>249</v>
      </c>
      <c r="DH5" s="1027"/>
      <c r="DI5" s="1027"/>
      <c r="DJ5" s="1027"/>
      <c r="DK5" s="1028"/>
      <c r="DL5" s="1026" t="s">
        <v>453</v>
      </c>
      <c r="DM5" s="1027"/>
      <c r="DN5" s="1027"/>
      <c r="DO5" s="1027"/>
      <c r="DP5" s="1028"/>
      <c r="DQ5" s="685" t="s">
        <v>454</v>
      </c>
      <c r="DR5" s="686"/>
      <c r="DS5" s="686"/>
      <c r="DT5" s="686"/>
      <c r="DU5" s="687"/>
      <c r="DV5" s="685" t="s">
        <v>447</v>
      </c>
      <c r="DW5" s="686"/>
      <c r="DX5" s="686"/>
      <c r="DY5" s="686"/>
      <c r="DZ5" s="691"/>
      <c r="EA5" s="82"/>
    </row>
    <row r="6" spans="1:131" s="54" customFormat="1" ht="26.25" customHeight="1" x14ac:dyDescent="0.2">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6"/>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2">
      <c r="A7" s="59">
        <v>1</v>
      </c>
      <c r="B7" s="968" t="s">
        <v>456</v>
      </c>
      <c r="C7" s="969"/>
      <c r="D7" s="969"/>
      <c r="E7" s="969"/>
      <c r="F7" s="969"/>
      <c r="G7" s="969"/>
      <c r="H7" s="969"/>
      <c r="I7" s="969"/>
      <c r="J7" s="969"/>
      <c r="K7" s="969"/>
      <c r="L7" s="969"/>
      <c r="M7" s="969"/>
      <c r="N7" s="969"/>
      <c r="O7" s="969"/>
      <c r="P7" s="970"/>
      <c r="Q7" s="971">
        <v>24824</v>
      </c>
      <c r="R7" s="972"/>
      <c r="S7" s="972"/>
      <c r="T7" s="972"/>
      <c r="U7" s="972"/>
      <c r="V7" s="972">
        <v>23920</v>
      </c>
      <c r="W7" s="972"/>
      <c r="X7" s="972"/>
      <c r="Y7" s="972"/>
      <c r="Z7" s="972"/>
      <c r="AA7" s="972">
        <v>904</v>
      </c>
      <c r="AB7" s="972"/>
      <c r="AC7" s="972"/>
      <c r="AD7" s="972"/>
      <c r="AE7" s="1017"/>
      <c r="AF7" s="1018">
        <v>842</v>
      </c>
      <c r="AG7" s="1019"/>
      <c r="AH7" s="1019"/>
      <c r="AI7" s="1019"/>
      <c r="AJ7" s="1020"/>
      <c r="AK7" s="1021">
        <v>933</v>
      </c>
      <c r="AL7" s="972"/>
      <c r="AM7" s="972"/>
      <c r="AN7" s="972"/>
      <c r="AO7" s="972"/>
      <c r="AP7" s="972">
        <v>13409</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89</v>
      </c>
      <c r="BT7" s="969"/>
      <c r="BU7" s="969"/>
      <c r="BV7" s="969"/>
      <c r="BW7" s="969"/>
      <c r="BX7" s="969"/>
      <c r="BY7" s="969"/>
      <c r="BZ7" s="969"/>
      <c r="CA7" s="969"/>
      <c r="CB7" s="969"/>
      <c r="CC7" s="969"/>
      <c r="CD7" s="969"/>
      <c r="CE7" s="969"/>
      <c r="CF7" s="969"/>
      <c r="CG7" s="970"/>
      <c r="CH7" s="1022" t="s">
        <v>208</v>
      </c>
      <c r="CI7" s="1023"/>
      <c r="CJ7" s="1023"/>
      <c r="CK7" s="1023"/>
      <c r="CL7" s="1024"/>
      <c r="CM7" s="1022">
        <v>73</v>
      </c>
      <c r="CN7" s="1023"/>
      <c r="CO7" s="1023"/>
      <c r="CP7" s="1023"/>
      <c r="CQ7" s="1024"/>
      <c r="CR7" s="1022">
        <v>50</v>
      </c>
      <c r="CS7" s="1023"/>
      <c r="CT7" s="1023"/>
      <c r="CU7" s="1023"/>
      <c r="CV7" s="1024"/>
      <c r="CW7" s="1022" t="s">
        <v>208</v>
      </c>
      <c r="CX7" s="1023"/>
      <c r="CY7" s="1023"/>
      <c r="CZ7" s="1023"/>
      <c r="DA7" s="1024"/>
      <c r="DB7" s="1022" t="s">
        <v>208</v>
      </c>
      <c r="DC7" s="1023"/>
      <c r="DD7" s="1023"/>
      <c r="DE7" s="1023"/>
      <c r="DF7" s="1024"/>
      <c r="DG7" s="1022" t="s">
        <v>208</v>
      </c>
      <c r="DH7" s="1023"/>
      <c r="DI7" s="1023"/>
      <c r="DJ7" s="1023"/>
      <c r="DK7" s="1024"/>
      <c r="DL7" s="1022" t="s">
        <v>208</v>
      </c>
      <c r="DM7" s="1023"/>
      <c r="DN7" s="1023"/>
      <c r="DO7" s="1023"/>
      <c r="DP7" s="1024"/>
      <c r="DQ7" s="1022" t="s">
        <v>208</v>
      </c>
      <c r="DR7" s="1023"/>
      <c r="DS7" s="1023"/>
      <c r="DT7" s="1023"/>
      <c r="DU7" s="1024"/>
      <c r="DV7" s="968"/>
      <c r="DW7" s="969"/>
      <c r="DX7" s="969"/>
      <c r="DY7" s="969"/>
      <c r="DZ7" s="1025"/>
      <c r="EA7" s="82"/>
    </row>
    <row r="8" spans="1:131" s="54" customFormat="1" ht="26.25" customHeight="1" x14ac:dyDescent="0.2">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551</v>
      </c>
      <c r="BT8" s="958"/>
      <c r="BU8" s="958"/>
      <c r="BV8" s="958"/>
      <c r="BW8" s="958"/>
      <c r="BX8" s="958"/>
      <c r="BY8" s="958"/>
      <c r="BZ8" s="958"/>
      <c r="CA8" s="958"/>
      <c r="CB8" s="958"/>
      <c r="CC8" s="958"/>
      <c r="CD8" s="958"/>
      <c r="CE8" s="958"/>
      <c r="CF8" s="958"/>
      <c r="CG8" s="959"/>
      <c r="CH8" s="964">
        <v>0</v>
      </c>
      <c r="CI8" s="965"/>
      <c r="CJ8" s="965"/>
      <c r="CK8" s="965"/>
      <c r="CL8" s="975"/>
      <c r="CM8" s="964">
        <v>33</v>
      </c>
      <c r="CN8" s="965"/>
      <c r="CO8" s="965"/>
      <c r="CP8" s="965"/>
      <c r="CQ8" s="975"/>
      <c r="CR8" s="964">
        <v>5</v>
      </c>
      <c r="CS8" s="965"/>
      <c r="CT8" s="965"/>
      <c r="CU8" s="965"/>
      <c r="CV8" s="975"/>
      <c r="CW8" s="964" t="s">
        <v>208</v>
      </c>
      <c r="CX8" s="965"/>
      <c r="CY8" s="965"/>
      <c r="CZ8" s="965"/>
      <c r="DA8" s="975"/>
      <c r="DB8" s="964" t="s">
        <v>208</v>
      </c>
      <c r="DC8" s="965"/>
      <c r="DD8" s="965"/>
      <c r="DE8" s="965"/>
      <c r="DF8" s="975"/>
      <c r="DG8" s="964">
        <v>655</v>
      </c>
      <c r="DH8" s="965"/>
      <c r="DI8" s="965"/>
      <c r="DJ8" s="965"/>
      <c r="DK8" s="975"/>
      <c r="DL8" s="964" t="s">
        <v>208</v>
      </c>
      <c r="DM8" s="965"/>
      <c r="DN8" s="965"/>
      <c r="DO8" s="965"/>
      <c r="DP8" s="975"/>
      <c r="DQ8" s="964">
        <v>623</v>
      </c>
      <c r="DR8" s="965"/>
      <c r="DS8" s="965"/>
      <c r="DT8" s="965"/>
      <c r="DU8" s="975"/>
      <c r="DV8" s="957"/>
      <c r="DW8" s="958"/>
      <c r="DX8" s="958"/>
      <c r="DY8" s="958"/>
      <c r="DZ8" s="976"/>
      <c r="EA8" s="82"/>
    </row>
    <row r="9" spans="1:131" s="54" customFormat="1" ht="26.25" customHeight="1" x14ac:dyDescent="0.2">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523</v>
      </c>
      <c r="BT9" s="958"/>
      <c r="BU9" s="958"/>
      <c r="BV9" s="958"/>
      <c r="BW9" s="958"/>
      <c r="BX9" s="958"/>
      <c r="BY9" s="958"/>
      <c r="BZ9" s="958"/>
      <c r="CA9" s="958"/>
      <c r="CB9" s="958"/>
      <c r="CC9" s="958"/>
      <c r="CD9" s="958"/>
      <c r="CE9" s="958"/>
      <c r="CF9" s="958"/>
      <c r="CG9" s="959"/>
      <c r="CH9" s="964">
        <v>0</v>
      </c>
      <c r="CI9" s="965"/>
      <c r="CJ9" s="965"/>
      <c r="CK9" s="965"/>
      <c r="CL9" s="975"/>
      <c r="CM9" s="964">
        <v>23</v>
      </c>
      <c r="CN9" s="965"/>
      <c r="CO9" s="965"/>
      <c r="CP9" s="965"/>
      <c r="CQ9" s="975"/>
      <c r="CR9" s="964">
        <v>16</v>
      </c>
      <c r="CS9" s="965"/>
      <c r="CT9" s="965"/>
      <c r="CU9" s="965"/>
      <c r="CV9" s="975"/>
      <c r="CW9" s="964" t="s">
        <v>208</v>
      </c>
      <c r="CX9" s="965"/>
      <c r="CY9" s="965"/>
      <c r="CZ9" s="965"/>
      <c r="DA9" s="975"/>
      <c r="DB9" s="964" t="s">
        <v>208</v>
      </c>
      <c r="DC9" s="965"/>
      <c r="DD9" s="965"/>
      <c r="DE9" s="965"/>
      <c r="DF9" s="975"/>
      <c r="DG9" s="964" t="s">
        <v>208</v>
      </c>
      <c r="DH9" s="965"/>
      <c r="DI9" s="965"/>
      <c r="DJ9" s="965"/>
      <c r="DK9" s="975"/>
      <c r="DL9" s="964" t="s">
        <v>208</v>
      </c>
      <c r="DM9" s="965"/>
      <c r="DN9" s="965"/>
      <c r="DO9" s="965"/>
      <c r="DP9" s="975"/>
      <c r="DQ9" s="964" t="s">
        <v>208</v>
      </c>
      <c r="DR9" s="965"/>
      <c r="DS9" s="965"/>
      <c r="DT9" s="965"/>
      <c r="DU9" s="975"/>
      <c r="DV9" s="957"/>
      <c r="DW9" s="958"/>
      <c r="DX9" s="958"/>
      <c r="DY9" s="958"/>
      <c r="DZ9" s="976"/>
      <c r="EA9" s="82"/>
    </row>
    <row r="10" spans="1:131" s="54" customFormat="1" ht="26.25" customHeight="1" x14ac:dyDescent="0.2">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t="s">
        <v>188</v>
      </c>
      <c r="BT10" s="958"/>
      <c r="BU10" s="958"/>
      <c r="BV10" s="958"/>
      <c r="BW10" s="958"/>
      <c r="BX10" s="958"/>
      <c r="BY10" s="958"/>
      <c r="BZ10" s="958"/>
      <c r="CA10" s="958"/>
      <c r="CB10" s="958"/>
      <c r="CC10" s="958"/>
      <c r="CD10" s="958"/>
      <c r="CE10" s="958"/>
      <c r="CF10" s="958"/>
      <c r="CG10" s="959"/>
      <c r="CH10" s="964">
        <v>-2</v>
      </c>
      <c r="CI10" s="965"/>
      <c r="CJ10" s="965"/>
      <c r="CK10" s="965"/>
      <c r="CL10" s="975"/>
      <c r="CM10" s="964">
        <v>38</v>
      </c>
      <c r="CN10" s="965"/>
      <c r="CO10" s="965"/>
      <c r="CP10" s="965"/>
      <c r="CQ10" s="975"/>
      <c r="CR10" s="964">
        <v>22</v>
      </c>
      <c r="CS10" s="965"/>
      <c r="CT10" s="965"/>
      <c r="CU10" s="965"/>
      <c r="CV10" s="975"/>
      <c r="CW10" s="964" t="s">
        <v>208</v>
      </c>
      <c r="CX10" s="965"/>
      <c r="CY10" s="965"/>
      <c r="CZ10" s="965"/>
      <c r="DA10" s="975"/>
      <c r="DB10" s="964" t="s">
        <v>208</v>
      </c>
      <c r="DC10" s="965"/>
      <c r="DD10" s="965"/>
      <c r="DE10" s="965"/>
      <c r="DF10" s="975"/>
      <c r="DG10" s="964" t="s">
        <v>208</v>
      </c>
      <c r="DH10" s="965"/>
      <c r="DI10" s="965"/>
      <c r="DJ10" s="965"/>
      <c r="DK10" s="975"/>
      <c r="DL10" s="964" t="s">
        <v>208</v>
      </c>
      <c r="DM10" s="965"/>
      <c r="DN10" s="965"/>
      <c r="DO10" s="965"/>
      <c r="DP10" s="975"/>
      <c r="DQ10" s="964" t="s">
        <v>208</v>
      </c>
      <c r="DR10" s="965"/>
      <c r="DS10" s="965"/>
      <c r="DT10" s="965"/>
      <c r="DU10" s="975"/>
      <c r="DV10" s="957"/>
      <c r="DW10" s="958"/>
      <c r="DX10" s="958"/>
      <c r="DY10" s="958"/>
      <c r="DZ10" s="976"/>
      <c r="EA10" s="82"/>
    </row>
    <row r="11" spans="1:131" s="54" customFormat="1" ht="26.25" customHeight="1" x14ac:dyDescent="0.2">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t="s">
        <v>552</v>
      </c>
      <c r="BT11" s="958"/>
      <c r="BU11" s="958"/>
      <c r="BV11" s="958"/>
      <c r="BW11" s="958"/>
      <c r="BX11" s="958"/>
      <c r="BY11" s="958"/>
      <c r="BZ11" s="958"/>
      <c r="CA11" s="958"/>
      <c r="CB11" s="958"/>
      <c r="CC11" s="958"/>
      <c r="CD11" s="958"/>
      <c r="CE11" s="958"/>
      <c r="CF11" s="958"/>
      <c r="CG11" s="959"/>
      <c r="CH11" s="964">
        <v>4</v>
      </c>
      <c r="CI11" s="965"/>
      <c r="CJ11" s="965"/>
      <c r="CK11" s="965"/>
      <c r="CL11" s="975"/>
      <c r="CM11" s="964">
        <v>15</v>
      </c>
      <c r="CN11" s="965"/>
      <c r="CO11" s="965"/>
      <c r="CP11" s="965"/>
      <c r="CQ11" s="975"/>
      <c r="CR11" s="964">
        <v>3</v>
      </c>
      <c r="CS11" s="965"/>
      <c r="CT11" s="965"/>
      <c r="CU11" s="965"/>
      <c r="CV11" s="975"/>
      <c r="CW11" s="964" t="s">
        <v>208</v>
      </c>
      <c r="CX11" s="965"/>
      <c r="CY11" s="965"/>
      <c r="CZ11" s="965"/>
      <c r="DA11" s="975"/>
      <c r="DB11" s="964" t="s">
        <v>208</v>
      </c>
      <c r="DC11" s="965"/>
      <c r="DD11" s="965"/>
      <c r="DE11" s="965"/>
      <c r="DF11" s="975"/>
      <c r="DG11" s="964" t="s">
        <v>208</v>
      </c>
      <c r="DH11" s="965"/>
      <c r="DI11" s="965"/>
      <c r="DJ11" s="965"/>
      <c r="DK11" s="975"/>
      <c r="DL11" s="964" t="s">
        <v>208</v>
      </c>
      <c r="DM11" s="965"/>
      <c r="DN11" s="965"/>
      <c r="DO11" s="965"/>
      <c r="DP11" s="975"/>
      <c r="DQ11" s="964" t="s">
        <v>208</v>
      </c>
      <c r="DR11" s="965"/>
      <c r="DS11" s="965"/>
      <c r="DT11" s="965"/>
      <c r="DU11" s="975"/>
      <c r="DV11" s="957"/>
      <c r="DW11" s="958"/>
      <c r="DX11" s="958"/>
      <c r="DY11" s="958"/>
      <c r="DZ11" s="976"/>
      <c r="EA11" s="82"/>
    </row>
    <row r="12" spans="1:131" s="54" customFormat="1" ht="26.25" customHeight="1" x14ac:dyDescent="0.2">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t="s">
        <v>24</v>
      </c>
      <c r="BT12" s="958"/>
      <c r="BU12" s="958"/>
      <c r="BV12" s="958"/>
      <c r="BW12" s="958"/>
      <c r="BX12" s="958"/>
      <c r="BY12" s="958"/>
      <c r="BZ12" s="958"/>
      <c r="CA12" s="958"/>
      <c r="CB12" s="958"/>
      <c r="CC12" s="958"/>
      <c r="CD12" s="958"/>
      <c r="CE12" s="958"/>
      <c r="CF12" s="958"/>
      <c r="CG12" s="959"/>
      <c r="CH12" s="964">
        <v>1</v>
      </c>
      <c r="CI12" s="965"/>
      <c r="CJ12" s="965"/>
      <c r="CK12" s="965"/>
      <c r="CL12" s="975"/>
      <c r="CM12" s="964">
        <v>3</v>
      </c>
      <c r="CN12" s="965"/>
      <c r="CO12" s="965"/>
      <c r="CP12" s="965"/>
      <c r="CQ12" s="975"/>
      <c r="CR12" s="964">
        <v>1</v>
      </c>
      <c r="CS12" s="965"/>
      <c r="CT12" s="965"/>
      <c r="CU12" s="965"/>
      <c r="CV12" s="975"/>
      <c r="CW12" s="964" t="s">
        <v>208</v>
      </c>
      <c r="CX12" s="965"/>
      <c r="CY12" s="965"/>
      <c r="CZ12" s="965"/>
      <c r="DA12" s="975"/>
      <c r="DB12" s="964" t="s">
        <v>208</v>
      </c>
      <c r="DC12" s="965"/>
      <c r="DD12" s="965"/>
      <c r="DE12" s="965"/>
      <c r="DF12" s="975"/>
      <c r="DG12" s="964" t="s">
        <v>208</v>
      </c>
      <c r="DH12" s="965"/>
      <c r="DI12" s="965"/>
      <c r="DJ12" s="965"/>
      <c r="DK12" s="975"/>
      <c r="DL12" s="964" t="s">
        <v>208</v>
      </c>
      <c r="DM12" s="965"/>
      <c r="DN12" s="965"/>
      <c r="DO12" s="965"/>
      <c r="DP12" s="975"/>
      <c r="DQ12" s="964" t="s">
        <v>208</v>
      </c>
      <c r="DR12" s="965"/>
      <c r="DS12" s="965"/>
      <c r="DT12" s="965"/>
      <c r="DU12" s="975"/>
      <c r="DV12" s="957"/>
      <c r="DW12" s="958"/>
      <c r="DX12" s="958"/>
      <c r="DY12" s="958"/>
      <c r="DZ12" s="976"/>
      <c r="EA12" s="82"/>
    </row>
    <row r="13" spans="1:131" s="54" customFormat="1" ht="26.25" customHeight="1" x14ac:dyDescent="0.2">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2">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2">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2">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2">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2">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2">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2">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2">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2">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458</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2">
      <c r="A23" s="61" t="s">
        <v>259</v>
      </c>
      <c r="B23" s="935" t="s">
        <v>308</v>
      </c>
      <c r="C23" s="936"/>
      <c r="D23" s="936"/>
      <c r="E23" s="936"/>
      <c r="F23" s="936"/>
      <c r="G23" s="936"/>
      <c r="H23" s="936"/>
      <c r="I23" s="936"/>
      <c r="J23" s="936"/>
      <c r="K23" s="936"/>
      <c r="L23" s="936"/>
      <c r="M23" s="936"/>
      <c r="N23" s="936"/>
      <c r="O23" s="936"/>
      <c r="P23" s="937"/>
      <c r="Q23" s="1006">
        <v>24824</v>
      </c>
      <c r="R23" s="947"/>
      <c r="S23" s="947"/>
      <c r="T23" s="947"/>
      <c r="U23" s="947"/>
      <c r="V23" s="947">
        <v>23920</v>
      </c>
      <c r="W23" s="947"/>
      <c r="X23" s="947"/>
      <c r="Y23" s="947"/>
      <c r="Z23" s="947"/>
      <c r="AA23" s="947">
        <v>904</v>
      </c>
      <c r="AB23" s="947"/>
      <c r="AC23" s="947"/>
      <c r="AD23" s="947"/>
      <c r="AE23" s="1007"/>
      <c r="AF23" s="978">
        <v>842</v>
      </c>
      <c r="AG23" s="947"/>
      <c r="AH23" s="947"/>
      <c r="AI23" s="947"/>
      <c r="AJ23" s="979"/>
      <c r="AK23" s="980"/>
      <c r="AL23" s="946"/>
      <c r="AM23" s="946"/>
      <c r="AN23" s="946"/>
      <c r="AO23" s="946"/>
      <c r="AP23" s="947">
        <v>13409</v>
      </c>
      <c r="AQ23" s="947"/>
      <c r="AR23" s="947"/>
      <c r="AS23" s="947"/>
      <c r="AT23" s="947"/>
      <c r="AU23" s="948"/>
      <c r="AV23" s="948"/>
      <c r="AW23" s="948"/>
      <c r="AX23" s="948"/>
      <c r="AY23" s="949"/>
      <c r="AZ23" s="982" t="s">
        <v>208</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2">
      <c r="A24" s="1004" t="s">
        <v>391</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2">
      <c r="A25" s="1005" t="s">
        <v>421</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2">
      <c r="A26" s="693" t="s">
        <v>441</v>
      </c>
      <c r="B26" s="694"/>
      <c r="C26" s="694"/>
      <c r="D26" s="694"/>
      <c r="E26" s="694"/>
      <c r="F26" s="694"/>
      <c r="G26" s="694"/>
      <c r="H26" s="694"/>
      <c r="I26" s="694"/>
      <c r="J26" s="694"/>
      <c r="K26" s="694"/>
      <c r="L26" s="694"/>
      <c r="M26" s="694"/>
      <c r="N26" s="694"/>
      <c r="O26" s="694"/>
      <c r="P26" s="695"/>
      <c r="Q26" s="685" t="s">
        <v>460</v>
      </c>
      <c r="R26" s="686"/>
      <c r="S26" s="686"/>
      <c r="T26" s="686"/>
      <c r="U26" s="687"/>
      <c r="V26" s="685" t="s">
        <v>461</v>
      </c>
      <c r="W26" s="686"/>
      <c r="X26" s="686"/>
      <c r="Y26" s="686"/>
      <c r="Z26" s="687"/>
      <c r="AA26" s="685" t="s">
        <v>462</v>
      </c>
      <c r="AB26" s="686"/>
      <c r="AC26" s="686"/>
      <c r="AD26" s="686"/>
      <c r="AE26" s="686"/>
      <c r="AF26" s="777" t="s">
        <v>257</v>
      </c>
      <c r="AG26" s="700"/>
      <c r="AH26" s="700"/>
      <c r="AI26" s="700"/>
      <c r="AJ26" s="778"/>
      <c r="AK26" s="686" t="s">
        <v>393</v>
      </c>
      <c r="AL26" s="686"/>
      <c r="AM26" s="686"/>
      <c r="AN26" s="686"/>
      <c r="AO26" s="687"/>
      <c r="AP26" s="685" t="s">
        <v>362</v>
      </c>
      <c r="AQ26" s="686"/>
      <c r="AR26" s="686"/>
      <c r="AS26" s="686"/>
      <c r="AT26" s="687"/>
      <c r="AU26" s="685" t="s">
        <v>463</v>
      </c>
      <c r="AV26" s="686"/>
      <c r="AW26" s="686"/>
      <c r="AX26" s="686"/>
      <c r="AY26" s="687"/>
      <c r="AZ26" s="685" t="s">
        <v>141</v>
      </c>
      <c r="BA26" s="686"/>
      <c r="BB26" s="686"/>
      <c r="BC26" s="686"/>
      <c r="BD26" s="687"/>
      <c r="BE26" s="685" t="s">
        <v>447</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2">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9"/>
      <c r="AG27" s="703"/>
      <c r="AH27" s="703"/>
      <c r="AI27" s="703"/>
      <c r="AJ27" s="780"/>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2">
      <c r="A28" s="62">
        <v>1</v>
      </c>
      <c r="B28" s="968" t="s">
        <v>464</v>
      </c>
      <c r="C28" s="969"/>
      <c r="D28" s="969"/>
      <c r="E28" s="969"/>
      <c r="F28" s="969"/>
      <c r="G28" s="969"/>
      <c r="H28" s="969"/>
      <c r="I28" s="969"/>
      <c r="J28" s="969"/>
      <c r="K28" s="969"/>
      <c r="L28" s="969"/>
      <c r="M28" s="969"/>
      <c r="N28" s="969"/>
      <c r="O28" s="969"/>
      <c r="P28" s="970"/>
      <c r="Q28" s="995">
        <v>3332</v>
      </c>
      <c r="R28" s="996"/>
      <c r="S28" s="996"/>
      <c r="T28" s="996"/>
      <c r="U28" s="996"/>
      <c r="V28" s="996">
        <v>3276</v>
      </c>
      <c r="W28" s="996"/>
      <c r="X28" s="996"/>
      <c r="Y28" s="996"/>
      <c r="Z28" s="996"/>
      <c r="AA28" s="996">
        <v>56</v>
      </c>
      <c r="AB28" s="996"/>
      <c r="AC28" s="996"/>
      <c r="AD28" s="996"/>
      <c r="AE28" s="997"/>
      <c r="AF28" s="998">
        <v>56</v>
      </c>
      <c r="AG28" s="996"/>
      <c r="AH28" s="996"/>
      <c r="AI28" s="996"/>
      <c r="AJ28" s="999"/>
      <c r="AK28" s="1000">
        <v>282</v>
      </c>
      <c r="AL28" s="996"/>
      <c r="AM28" s="996"/>
      <c r="AN28" s="996"/>
      <c r="AO28" s="996"/>
      <c r="AP28" s="996" t="s">
        <v>208</v>
      </c>
      <c r="AQ28" s="996"/>
      <c r="AR28" s="996"/>
      <c r="AS28" s="996"/>
      <c r="AT28" s="996"/>
      <c r="AU28" s="996" t="s">
        <v>208</v>
      </c>
      <c r="AV28" s="996"/>
      <c r="AW28" s="996"/>
      <c r="AX28" s="996"/>
      <c r="AY28" s="996"/>
      <c r="AZ28" s="1001" t="s">
        <v>208</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2">
      <c r="A29" s="62">
        <v>2</v>
      </c>
      <c r="B29" s="957" t="s">
        <v>465</v>
      </c>
      <c r="C29" s="958"/>
      <c r="D29" s="958"/>
      <c r="E29" s="958"/>
      <c r="F29" s="958"/>
      <c r="G29" s="958"/>
      <c r="H29" s="958"/>
      <c r="I29" s="958"/>
      <c r="J29" s="958"/>
      <c r="K29" s="958"/>
      <c r="L29" s="958"/>
      <c r="M29" s="958"/>
      <c r="N29" s="958"/>
      <c r="O29" s="958"/>
      <c r="P29" s="959"/>
      <c r="Q29" s="960">
        <v>91</v>
      </c>
      <c r="R29" s="961"/>
      <c r="S29" s="961"/>
      <c r="T29" s="961"/>
      <c r="U29" s="961"/>
      <c r="V29" s="961">
        <v>91</v>
      </c>
      <c r="W29" s="961"/>
      <c r="X29" s="961"/>
      <c r="Y29" s="961"/>
      <c r="Z29" s="961"/>
      <c r="AA29" s="961" t="s">
        <v>208</v>
      </c>
      <c r="AB29" s="961"/>
      <c r="AC29" s="961"/>
      <c r="AD29" s="961"/>
      <c r="AE29" s="967"/>
      <c r="AF29" s="987" t="s">
        <v>208</v>
      </c>
      <c r="AG29" s="965"/>
      <c r="AH29" s="965"/>
      <c r="AI29" s="965"/>
      <c r="AJ29" s="988"/>
      <c r="AK29" s="966">
        <v>43</v>
      </c>
      <c r="AL29" s="961"/>
      <c r="AM29" s="961"/>
      <c r="AN29" s="961"/>
      <c r="AO29" s="961"/>
      <c r="AP29" s="961">
        <v>28</v>
      </c>
      <c r="AQ29" s="961"/>
      <c r="AR29" s="961"/>
      <c r="AS29" s="961"/>
      <c r="AT29" s="961"/>
      <c r="AU29" s="961">
        <v>8</v>
      </c>
      <c r="AV29" s="961"/>
      <c r="AW29" s="961"/>
      <c r="AX29" s="961"/>
      <c r="AY29" s="961"/>
      <c r="AZ29" s="994" t="s">
        <v>208</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2">
      <c r="A30" s="62">
        <v>3</v>
      </c>
      <c r="B30" s="957" t="s">
        <v>235</v>
      </c>
      <c r="C30" s="958"/>
      <c r="D30" s="958"/>
      <c r="E30" s="958"/>
      <c r="F30" s="958"/>
      <c r="G30" s="958"/>
      <c r="H30" s="958"/>
      <c r="I30" s="958"/>
      <c r="J30" s="958"/>
      <c r="K30" s="958"/>
      <c r="L30" s="958"/>
      <c r="M30" s="958"/>
      <c r="N30" s="958"/>
      <c r="O30" s="958"/>
      <c r="P30" s="959"/>
      <c r="Q30" s="960">
        <v>471</v>
      </c>
      <c r="R30" s="961"/>
      <c r="S30" s="961"/>
      <c r="T30" s="961"/>
      <c r="U30" s="961"/>
      <c r="V30" s="961">
        <v>470</v>
      </c>
      <c r="W30" s="961"/>
      <c r="X30" s="961"/>
      <c r="Y30" s="961"/>
      <c r="Z30" s="961"/>
      <c r="AA30" s="961">
        <v>1</v>
      </c>
      <c r="AB30" s="961"/>
      <c r="AC30" s="961"/>
      <c r="AD30" s="961"/>
      <c r="AE30" s="967"/>
      <c r="AF30" s="987">
        <v>1</v>
      </c>
      <c r="AG30" s="965"/>
      <c r="AH30" s="965"/>
      <c r="AI30" s="965"/>
      <c r="AJ30" s="988"/>
      <c r="AK30" s="966">
        <v>106</v>
      </c>
      <c r="AL30" s="961"/>
      <c r="AM30" s="961"/>
      <c r="AN30" s="961"/>
      <c r="AO30" s="961"/>
      <c r="AP30" s="961" t="s">
        <v>208</v>
      </c>
      <c r="AQ30" s="961"/>
      <c r="AR30" s="961"/>
      <c r="AS30" s="961"/>
      <c r="AT30" s="961"/>
      <c r="AU30" s="961" t="s">
        <v>208</v>
      </c>
      <c r="AV30" s="961"/>
      <c r="AW30" s="961"/>
      <c r="AX30" s="961"/>
      <c r="AY30" s="961"/>
      <c r="AZ30" s="994" t="s">
        <v>208</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2">
      <c r="A31" s="62">
        <v>4</v>
      </c>
      <c r="B31" s="957" t="s">
        <v>11</v>
      </c>
      <c r="C31" s="958"/>
      <c r="D31" s="958"/>
      <c r="E31" s="958"/>
      <c r="F31" s="958"/>
      <c r="G31" s="958"/>
      <c r="H31" s="958"/>
      <c r="I31" s="958"/>
      <c r="J31" s="958"/>
      <c r="K31" s="958"/>
      <c r="L31" s="958"/>
      <c r="M31" s="958"/>
      <c r="N31" s="958"/>
      <c r="O31" s="958"/>
      <c r="P31" s="959"/>
      <c r="Q31" s="960">
        <v>4033</v>
      </c>
      <c r="R31" s="961"/>
      <c r="S31" s="961"/>
      <c r="T31" s="961"/>
      <c r="U31" s="961"/>
      <c r="V31" s="961">
        <v>3973</v>
      </c>
      <c r="W31" s="961"/>
      <c r="X31" s="961"/>
      <c r="Y31" s="961"/>
      <c r="Z31" s="961"/>
      <c r="AA31" s="961">
        <v>61</v>
      </c>
      <c r="AB31" s="961"/>
      <c r="AC31" s="961"/>
      <c r="AD31" s="961"/>
      <c r="AE31" s="967"/>
      <c r="AF31" s="987">
        <v>61</v>
      </c>
      <c r="AG31" s="965"/>
      <c r="AH31" s="965"/>
      <c r="AI31" s="965"/>
      <c r="AJ31" s="988"/>
      <c r="AK31" s="966">
        <v>561</v>
      </c>
      <c r="AL31" s="961"/>
      <c r="AM31" s="961"/>
      <c r="AN31" s="961"/>
      <c r="AO31" s="961"/>
      <c r="AP31" s="961" t="s">
        <v>208</v>
      </c>
      <c r="AQ31" s="961"/>
      <c r="AR31" s="961"/>
      <c r="AS31" s="961"/>
      <c r="AT31" s="961"/>
      <c r="AU31" s="961" t="s">
        <v>208</v>
      </c>
      <c r="AV31" s="961"/>
      <c r="AW31" s="961"/>
      <c r="AX31" s="961"/>
      <c r="AY31" s="961"/>
      <c r="AZ31" s="994" t="s">
        <v>208</v>
      </c>
      <c r="BA31" s="994"/>
      <c r="BB31" s="994"/>
      <c r="BC31" s="994"/>
      <c r="BD31" s="994"/>
      <c r="BE31" s="962"/>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2">
      <c r="A32" s="62">
        <v>5</v>
      </c>
      <c r="B32" s="957" t="s">
        <v>292</v>
      </c>
      <c r="C32" s="958"/>
      <c r="D32" s="958"/>
      <c r="E32" s="958"/>
      <c r="F32" s="958"/>
      <c r="G32" s="958"/>
      <c r="H32" s="958"/>
      <c r="I32" s="958"/>
      <c r="J32" s="958"/>
      <c r="K32" s="958"/>
      <c r="L32" s="958"/>
      <c r="M32" s="958"/>
      <c r="N32" s="958"/>
      <c r="O32" s="958"/>
      <c r="P32" s="959"/>
      <c r="Q32" s="960">
        <v>13</v>
      </c>
      <c r="R32" s="961"/>
      <c r="S32" s="961"/>
      <c r="T32" s="961"/>
      <c r="U32" s="961"/>
      <c r="V32" s="961">
        <v>11</v>
      </c>
      <c r="W32" s="961"/>
      <c r="X32" s="961"/>
      <c r="Y32" s="961"/>
      <c r="Z32" s="961"/>
      <c r="AA32" s="961">
        <v>1</v>
      </c>
      <c r="AB32" s="961"/>
      <c r="AC32" s="961"/>
      <c r="AD32" s="961"/>
      <c r="AE32" s="967"/>
      <c r="AF32" s="987">
        <v>1</v>
      </c>
      <c r="AG32" s="965"/>
      <c r="AH32" s="965"/>
      <c r="AI32" s="965"/>
      <c r="AJ32" s="988"/>
      <c r="AK32" s="966" t="s">
        <v>208</v>
      </c>
      <c r="AL32" s="961"/>
      <c r="AM32" s="961"/>
      <c r="AN32" s="961"/>
      <c r="AO32" s="961"/>
      <c r="AP32" s="961" t="s">
        <v>208</v>
      </c>
      <c r="AQ32" s="961"/>
      <c r="AR32" s="961"/>
      <c r="AS32" s="961"/>
      <c r="AT32" s="961"/>
      <c r="AU32" s="961" t="s">
        <v>208</v>
      </c>
      <c r="AV32" s="961"/>
      <c r="AW32" s="961"/>
      <c r="AX32" s="961"/>
      <c r="AY32" s="961"/>
      <c r="AZ32" s="994" t="s">
        <v>208</v>
      </c>
      <c r="BA32" s="994"/>
      <c r="BB32" s="994"/>
      <c r="BC32" s="994"/>
      <c r="BD32" s="994"/>
      <c r="BE32" s="962"/>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2">
      <c r="A33" s="62">
        <v>6</v>
      </c>
      <c r="B33" s="957" t="s">
        <v>467</v>
      </c>
      <c r="C33" s="958"/>
      <c r="D33" s="958"/>
      <c r="E33" s="958"/>
      <c r="F33" s="958"/>
      <c r="G33" s="958"/>
      <c r="H33" s="958"/>
      <c r="I33" s="958"/>
      <c r="J33" s="958"/>
      <c r="K33" s="958"/>
      <c r="L33" s="958"/>
      <c r="M33" s="958"/>
      <c r="N33" s="958"/>
      <c r="O33" s="958"/>
      <c r="P33" s="959"/>
      <c r="Q33" s="960">
        <v>121</v>
      </c>
      <c r="R33" s="961"/>
      <c r="S33" s="961"/>
      <c r="T33" s="961"/>
      <c r="U33" s="961"/>
      <c r="V33" s="961">
        <v>121</v>
      </c>
      <c r="W33" s="961"/>
      <c r="X33" s="961"/>
      <c r="Y33" s="961"/>
      <c r="Z33" s="961"/>
      <c r="AA33" s="961" t="s">
        <v>208</v>
      </c>
      <c r="AB33" s="961"/>
      <c r="AC33" s="961"/>
      <c r="AD33" s="961"/>
      <c r="AE33" s="967"/>
      <c r="AF33" s="987">
        <v>872</v>
      </c>
      <c r="AG33" s="965"/>
      <c r="AH33" s="965"/>
      <c r="AI33" s="965"/>
      <c r="AJ33" s="988"/>
      <c r="AK33" s="966">
        <v>36</v>
      </c>
      <c r="AL33" s="961"/>
      <c r="AM33" s="961"/>
      <c r="AN33" s="961"/>
      <c r="AO33" s="961"/>
      <c r="AP33" s="961">
        <v>402</v>
      </c>
      <c r="AQ33" s="961"/>
      <c r="AR33" s="961"/>
      <c r="AS33" s="961"/>
      <c r="AT33" s="961"/>
      <c r="AU33" s="961">
        <v>237</v>
      </c>
      <c r="AV33" s="961"/>
      <c r="AW33" s="961"/>
      <c r="AX33" s="961"/>
      <c r="AY33" s="961"/>
      <c r="AZ33" s="994" t="s">
        <v>208</v>
      </c>
      <c r="BA33" s="994"/>
      <c r="BB33" s="994"/>
      <c r="BC33" s="994"/>
      <c r="BD33" s="994"/>
      <c r="BE33" s="962" t="s">
        <v>468</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2">
      <c r="A34" s="62">
        <v>7</v>
      </c>
      <c r="B34" s="957" t="s">
        <v>469</v>
      </c>
      <c r="C34" s="958"/>
      <c r="D34" s="958"/>
      <c r="E34" s="958"/>
      <c r="F34" s="958"/>
      <c r="G34" s="958"/>
      <c r="H34" s="958"/>
      <c r="I34" s="958"/>
      <c r="J34" s="958"/>
      <c r="K34" s="958"/>
      <c r="L34" s="958"/>
      <c r="M34" s="958"/>
      <c r="N34" s="958"/>
      <c r="O34" s="958"/>
      <c r="P34" s="959"/>
      <c r="Q34" s="960">
        <v>169</v>
      </c>
      <c r="R34" s="961"/>
      <c r="S34" s="961"/>
      <c r="T34" s="961"/>
      <c r="U34" s="961"/>
      <c r="V34" s="961">
        <v>150</v>
      </c>
      <c r="W34" s="961"/>
      <c r="X34" s="961"/>
      <c r="Y34" s="961"/>
      <c r="Z34" s="961"/>
      <c r="AA34" s="961">
        <v>18</v>
      </c>
      <c r="AB34" s="961"/>
      <c r="AC34" s="961"/>
      <c r="AD34" s="961"/>
      <c r="AE34" s="967"/>
      <c r="AF34" s="987">
        <v>316</v>
      </c>
      <c r="AG34" s="965"/>
      <c r="AH34" s="965"/>
      <c r="AI34" s="965"/>
      <c r="AJ34" s="988"/>
      <c r="AK34" s="966">
        <v>51</v>
      </c>
      <c r="AL34" s="961"/>
      <c r="AM34" s="961"/>
      <c r="AN34" s="961"/>
      <c r="AO34" s="961"/>
      <c r="AP34" s="961">
        <v>60</v>
      </c>
      <c r="AQ34" s="961"/>
      <c r="AR34" s="961"/>
      <c r="AS34" s="961"/>
      <c r="AT34" s="961"/>
      <c r="AU34" s="961">
        <v>47</v>
      </c>
      <c r="AV34" s="961"/>
      <c r="AW34" s="961"/>
      <c r="AX34" s="961"/>
      <c r="AY34" s="961"/>
      <c r="AZ34" s="994" t="s">
        <v>208</v>
      </c>
      <c r="BA34" s="994"/>
      <c r="BB34" s="994"/>
      <c r="BC34" s="994"/>
      <c r="BD34" s="994"/>
      <c r="BE34" s="962" t="s">
        <v>468</v>
      </c>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2">
      <c r="A35" s="62">
        <v>8</v>
      </c>
      <c r="B35" s="957" t="s">
        <v>355</v>
      </c>
      <c r="C35" s="958"/>
      <c r="D35" s="958"/>
      <c r="E35" s="958"/>
      <c r="F35" s="958"/>
      <c r="G35" s="958"/>
      <c r="H35" s="958"/>
      <c r="I35" s="958"/>
      <c r="J35" s="958"/>
      <c r="K35" s="958"/>
      <c r="L35" s="958"/>
      <c r="M35" s="958"/>
      <c r="N35" s="958"/>
      <c r="O35" s="958"/>
      <c r="P35" s="959"/>
      <c r="Q35" s="960">
        <v>703</v>
      </c>
      <c r="R35" s="961"/>
      <c r="S35" s="961"/>
      <c r="T35" s="961"/>
      <c r="U35" s="961"/>
      <c r="V35" s="961">
        <v>703</v>
      </c>
      <c r="W35" s="961"/>
      <c r="X35" s="961"/>
      <c r="Y35" s="961"/>
      <c r="Z35" s="961"/>
      <c r="AA35" s="961" t="s">
        <v>208</v>
      </c>
      <c r="AB35" s="961"/>
      <c r="AC35" s="961"/>
      <c r="AD35" s="961"/>
      <c r="AE35" s="967"/>
      <c r="AF35" s="987">
        <v>104</v>
      </c>
      <c r="AG35" s="965"/>
      <c r="AH35" s="965"/>
      <c r="AI35" s="965"/>
      <c r="AJ35" s="988"/>
      <c r="AK35" s="966">
        <v>390</v>
      </c>
      <c r="AL35" s="961"/>
      <c r="AM35" s="961"/>
      <c r="AN35" s="961"/>
      <c r="AO35" s="961"/>
      <c r="AP35" s="961">
        <v>8030</v>
      </c>
      <c r="AQ35" s="961"/>
      <c r="AR35" s="961"/>
      <c r="AS35" s="961"/>
      <c r="AT35" s="961"/>
      <c r="AU35" s="961">
        <v>6280</v>
      </c>
      <c r="AV35" s="961"/>
      <c r="AW35" s="961"/>
      <c r="AX35" s="961"/>
      <c r="AY35" s="961"/>
      <c r="AZ35" s="994" t="s">
        <v>208</v>
      </c>
      <c r="BA35" s="994"/>
      <c r="BB35" s="994"/>
      <c r="BC35" s="994"/>
      <c r="BD35" s="994"/>
      <c r="BE35" s="962" t="s">
        <v>468</v>
      </c>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2">
      <c r="A36" s="62">
        <v>9</v>
      </c>
      <c r="B36" s="957" t="s">
        <v>470</v>
      </c>
      <c r="C36" s="958"/>
      <c r="D36" s="958"/>
      <c r="E36" s="958"/>
      <c r="F36" s="958"/>
      <c r="G36" s="958"/>
      <c r="H36" s="958"/>
      <c r="I36" s="958"/>
      <c r="J36" s="958"/>
      <c r="K36" s="958"/>
      <c r="L36" s="958"/>
      <c r="M36" s="958"/>
      <c r="N36" s="958"/>
      <c r="O36" s="958"/>
      <c r="P36" s="959"/>
      <c r="Q36" s="960">
        <v>315</v>
      </c>
      <c r="R36" s="961"/>
      <c r="S36" s="961"/>
      <c r="T36" s="961"/>
      <c r="U36" s="961"/>
      <c r="V36" s="961">
        <v>309</v>
      </c>
      <c r="W36" s="961"/>
      <c r="X36" s="961"/>
      <c r="Y36" s="961"/>
      <c r="Z36" s="961"/>
      <c r="AA36" s="961">
        <v>5</v>
      </c>
      <c r="AB36" s="961"/>
      <c r="AC36" s="961"/>
      <c r="AD36" s="961"/>
      <c r="AE36" s="967"/>
      <c r="AF36" s="987">
        <v>5</v>
      </c>
      <c r="AG36" s="965"/>
      <c r="AH36" s="965"/>
      <c r="AI36" s="965"/>
      <c r="AJ36" s="988"/>
      <c r="AK36" s="966">
        <v>185</v>
      </c>
      <c r="AL36" s="961"/>
      <c r="AM36" s="961"/>
      <c r="AN36" s="961"/>
      <c r="AO36" s="961"/>
      <c r="AP36" s="961">
        <v>1293</v>
      </c>
      <c r="AQ36" s="961"/>
      <c r="AR36" s="961"/>
      <c r="AS36" s="961"/>
      <c r="AT36" s="961"/>
      <c r="AU36" s="961">
        <v>1293</v>
      </c>
      <c r="AV36" s="961"/>
      <c r="AW36" s="961"/>
      <c r="AX36" s="961"/>
      <c r="AY36" s="961"/>
      <c r="AZ36" s="994" t="s">
        <v>208</v>
      </c>
      <c r="BA36" s="994"/>
      <c r="BB36" s="994"/>
      <c r="BC36" s="994"/>
      <c r="BD36" s="994"/>
      <c r="BE36" s="962" t="s">
        <v>27</v>
      </c>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2">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2">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2">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2">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2">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2">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2">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2">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2">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2">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2">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2">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2">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2">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2">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2">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2">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2">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2">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2">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2">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2">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2">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2">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2">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2">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466</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2">
      <c r="A63" s="61" t="s">
        <v>259</v>
      </c>
      <c r="B63" s="935" t="s">
        <v>379</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1416</v>
      </c>
      <c r="AG63" s="947"/>
      <c r="AH63" s="947"/>
      <c r="AI63" s="947"/>
      <c r="AJ63" s="979"/>
      <c r="AK63" s="980"/>
      <c r="AL63" s="946"/>
      <c r="AM63" s="946"/>
      <c r="AN63" s="946"/>
      <c r="AO63" s="946"/>
      <c r="AP63" s="947">
        <v>9814</v>
      </c>
      <c r="AQ63" s="947"/>
      <c r="AR63" s="947"/>
      <c r="AS63" s="947"/>
      <c r="AT63" s="947"/>
      <c r="AU63" s="947">
        <v>7866</v>
      </c>
      <c r="AV63" s="947"/>
      <c r="AW63" s="947"/>
      <c r="AX63" s="947"/>
      <c r="AY63" s="947"/>
      <c r="AZ63" s="981"/>
      <c r="BA63" s="981"/>
      <c r="BB63" s="981"/>
      <c r="BC63" s="981"/>
      <c r="BD63" s="981"/>
      <c r="BE63" s="948"/>
      <c r="BF63" s="948"/>
      <c r="BG63" s="948"/>
      <c r="BH63" s="948"/>
      <c r="BI63" s="949"/>
      <c r="BJ63" s="982" t="s">
        <v>208</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2">
      <c r="A65" s="64" t="s">
        <v>457</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2">
      <c r="A66" s="693" t="s">
        <v>450</v>
      </c>
      <c r="B66" s="694"/>
      <c r="C66" s="694"/>
      <c r="D66" s="694"/>
      <c r="E66" s="694"/>
      <c r="F66" s="694"/>
      <c r="G66" s="694"/>
      <c r="H66" s="694"/>
      <c r="I66" s="694"/>
      <c r="J66" s="694"/>
      <c r="K66" s="694"/>
      <c r="L66" s="694"/>
      <c r="M66" s="694"/>
      <c r="N66" s="694"/>
      <c r="O66" s="694"/>
      <c r="P66" s="695"/>
      <c r="Q66" s="685" t="s">
        <v>460</v>
      </c>
      <c r="R66" s="686"/>
      <c r="S66" s="686"/>
      <c r="T66" s="686"/>
      <c r="U66" s="687"/>
      <c r="V66" s="685" t="s">
        <v>461</v>
      </c>
      <c r="W66" s="686"/>
      <c r="X66" s="686"/>
      <c r="Y66" s="686"/>
      <c r="Z66" s="687"/>
      <c r="AA66" s="685" t="s">
        <v>462</v>
      </c>
      <c r="AB66" s="686"/>
      <c r="AC66" s="686"/>
      <c r="AD66" s="686"/>
      <c r="AE66" s="687"/>
      <c r="AF66" s="699" t="s">
        <v>257</v>
      </c>
      <c r="AG66" s="700"/>
      <c r="AH66" s="700"/>
      <c r="AI66" s="700"/>
      <c r="AJ66" s="701"/>
      <c r="AK66" s="685" t="s">
        <v>393</v>
      </c>
      <c r="AL66" s="694"/>
      <c r="AM66" s="694"/>
      <c r="AN66" s="694"/>
      <c r="AO66" s="695"/>
      <c r="AP66" s="685" t="s">
        <v>362</v>
      </c>
      <c r="AQ66" s="686"/>
      <c r="AR66" s="686"/>
      <c r="AS66" s="686"/>
      <c r="AT66" s="687"/>
      <c r="AU66" s="685" t="s">
        <v>472</v>
      </c>
      <c r="AV66" s="686"/>
      <c r="AW66" s="686"/>
      <c r="AX66" s="686"/>
      <c r="AY66" s="687"/>
      <c r="AZ66" s="685" t="s">
        <v>447</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2">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2">
      <c r="A68" s="59">
        <v>1</v>
      </c>
      <c r="B68" s="968" t="s">
        <v>333</v>
      </c>
      <c r="C68" s="969"/>
      <c r="D68" s="969"/>
      <c r="E68" s="969"/>
      <c r="F68" s="969"/>
      <c r="G68" s="969"/>
      <c r="H68" s="969"/>
      <c r="I68" s="969"/>
      <c r="J68" s="969"/>
      <c r="K68" s="969"/>
      <c r="L68" s="969"/>
      <c r="M68" s="969"/>
      <c r="N68" s="969"/>
      <c r="O68" s="969"/>
      <c r="P68" s="970"/>
      <c r="Q68" s="971">
        <v>1234</v>
      </c>
      <c r="R68" s="972"/>
      <c r="S68" s="972"/>
      <c r="T68" s="972"/>
      <c r="U68" s="972"/>
      <c r="V68" s="972">
        <v>1216</v>
      </c>
      <c r="W68" s="972"/>
      <c r="X68" s="972"/>
      <c r="Y68" s="972"/>
      <c r="Z68" s="972"/>
      <c r="AA68" s="972">
        <v>18</v>
      </c>
      <c r="AB68" s="972"/>
      <c r="AC68" s="972"/>
      <c r="AD68" s="972"/>
      <c r="AE68" s="972"/>
      <c r="AF68" s="972">
        <v>18</v>
      </c>
      <c r="AG68" s="972"/>
      <c r="AH68" s="972"/>
      <c r="AI68" s="972"/>
      <c r="AJ68" s="972"/>
      <c r="AK68" s="972">
        <v>15</v>
      </c>
      <c r="AL68" s="972"/>
      <c r="AM68" s="972"/>
      <c r="AN68" s="972"/>
      <c r="AO68" s="972"/>
      <c r="AP68" s="972" t="s">
        <v>208</v>
      </c>
      <c r="AQ68" s="972"/>
      <c r="AR68" s="972"/>
      <c r="AS68" s="972"/>
      <c r="AT68" s="972"/>
      <c r="AU68" s="972" t="s">
        <v>208</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2">
      <c r="A69" s="60">
        <v>2</v>
      </c>
      <c r="B69" s="957" t="s">
        <v>548</v>
      </c>
      <c r="C69" s="958"/>
      <c r="D69" s="958"/>
      <c r="E69" s="958"/>
      <c r="F69" s="958"/>
      <c r="G69" s="958"/>
      <c r="H69" s="958"/>
      <c r="I69" s="958"/>
      <c r="J69" s="958"/>
      <c r="K69" s="958"/>
      <c r="L69" s="958"/>
      <c r="M69" s="958"/>
      <c r="N69" s="958"/>
      <c r="O69" s="958"/>
      <c r="P69" s="959"/>
      <c r="Q69" s="960">
        <v>497</v>
      </c>
      <c r="R69" s="961"/>
      <c r="S69" s="961"/>
      <c r="T69" s="961"/>
      <c r="U69" s="961"/>
      <c r="V69" s="961">
        <v>463</v>
      </c>
      <c r="W69" s="961"/>
      <c r="X69" s="961"/>
      <c r="Y69" s="961"/>
      <c r="Z69" s="961"/>
      <c r="AA69" s="961">
        <v>34</v>
      </c>
      <c r="AB69" s="961"/>
      <c r="AC69" s="961"/>
      <c r="AD69" s="961"/>
      <c r="AE69" s="961"/>
      <c r="AF69" s="961">
        <v>34</v>
      </c>
      <c r="AG69" s="961"/>
      <c r="AH69" s="961"/>
      <c r="AI69" s="961"/>
      <c r="AJ69" s="961"/>
      <c r="AK69" s="961" t="s">
        <v>208</v>
      </c>
      <c r="AL69" s="961"/>
      <c r="AM69" s="961"/>
      <c r="AN69" s="961"/>
      <c r="AO69" s="961"/>
      <c r="AP69" s="961" t="s">
        <v>208</v>
      </c>
      <c r="AQ69" s="961"/>
      <c r="AR69" s="961"/>
      <c r="AS69" s="961"/>
      <c r="AT69" s="961"/>
      <c r="AU69" s="961" t="s">
        <v>208</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2">
      <c r="A70" s="60">
        <v>3</v>
      </c>
      <c r="B70" s="957" t="s">
        <v>549</v>
      </c>
      <c r="C70" s="958"/>
      <c r="D70" s="958"/>
      <c r="E70" s="958"/>
      <c r="F70" s="958"/>
      <c r="G70" s="958"/>
      <c r="H70" s="958"/>
      <c r="I70" s="958"/>
      <c r="J70" s="958"/>
      <c r="K70" s="958"/>
      <c r="L70" s="958"/>
      <c r="M70" s="958"/>
      <c r="N70" s="958"/>
      <c r="O70" s="958"/>
      <c r="P70" s="959"/>
      <c r="Q70" s="960">
        <v>107279</v>
      </c>
      <c r="R70" s="961"/>
      <c r="S70" s="961"/>
      <c r="T70" s="961"/>
      <c r="U70" s="961"/>
      <c r="V70" s="961">
        <v>102546</v>
      </c>
      <c r="W70" s="961"/>
      <c r="X70" s="961"/>
      <c r="Y70" s="961"/>
      <c r="Z70" s="961"/>
      <c r="AA70" s="961">
        <v>4732</v>
      </c>
      <c r="AB70" s="961"/>
      <c r="AC70" s="961"/>
      <c r="AD70" s="961"/>
      <c r="AE70" s="961"/>
      <c r="AF70" s="961">
        <v>4732</v>
      </c>
      <c r="AG70" s="961"/>
      <c r="AH70" s="961"/>
      <c r="AI70" s="961"/>
      <c r="AJ70" s="961"/>
      <c r="AK70" s="961">
        <v>399</v>
      </c>
      <c r="AL70" s="961"/>
      <c r="AM70" s="961"/>
      <c r="AN70" s="961"/>
      <c r="AO70" s="961"/>
      <c r="AP70" s="961" t="s">
        <v>208</v>
      </c>
      <c r="AQ70" s="961"/>
      <c r="AR70" s="961"/>
      <c r="AS70" s="961"/>
      <c r="AT70" s="961"/>
      <c r="AU70" s="961" t="s">
        <v>208</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2">
      <c r="A71" s="60">
        <v>4</v>
      </c>
      <c r="B71" s="957" t="s">
        <v>350</v>
      </c>
      <c r="C71" s="958"/>
      <c r="D71" s="958"/>
      <c r="E71" s="958"/>
      <c r="F71" s="958"/>
      <c r="G71" s="958"/>
      <c r="H71" s="958"/>
      <c r="I71" s="958"/>
      <c r="J71" s="958"/>
      <c r="K71" s="958"/>
      <c r="L71" s="958"/>
      <c r="M71" s="958"/>
      <c r="N71" s="958"/>
      <c r="O71" s="958"/>
      <c r="P71" s="959"/>
      <c r="Q71" s="960">
        <v>4383</v>
      </c>
      <c r="R71" s="961"/>
      <c r="S71" s="961"/>
      <c r="T71" s="961"/>
      <c r="U71" s="961"/>
      <c r="V71" s="961">
        <v>3497</v>
      </c>
      <c r="W71" s="961"/>
      <c r="X71" s="961"/>
      <c r="Y71" s="961"/>
      <c r="Z71" s="961"/>
      <c r="AA71" s="961">
        <v>886</v>
      </c>
      <c r="AB71" s="961"/>
      <c r="AC71" s="961"/>
      <c r="AD71" s="961"/>
      <c r="AE71" s="961"/>
      <c r="AF71" s="961">
        <v>886</v>
      </c>
      <c r="AG71" s="961"/>
      <c r="AH71" s="961"/>
      <c r="AI71" s="961"/>
      <c r="AJ71" s="961"/>
      <c r="AK71" s="961" t="s">
        <v>208</v>
      </c>
      <c r="AL71" s="961"/>
      <c r="AM71" s="961"/>
      <c r="AN71" s="961"/>
      <c r="AO71" s="961"/>
      <c r="AP71" s="961" t="s">
        <v>208</v>
      </c>
      <c r="AQ71" s="961"/>
      <c r="AR71" s="961"/>
      <c r="AS71" s="961"/>
      <c r="AT71" s="961"/>
      <c r="AU71" s="961" t="s">
        <v>208</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2">
      <c r="A72" s="60">
        <v>5</v>
      </c>
      <c r="B72" s="957" t="s">
        <v>440</v>
      </c>
      <c r="C72" s="958"/>
      <c r="D72" s="958"/>
      <c r="E72" s="958"/>
      <c r="F72" s="958"/>
      <c r="G72" s="958"/>
      <c r="H72" s="958"/>
      <c r="I72" s="958"/>
      <c r="J72" s="958"/>
      <c r="K72" s="958"/>
      <c r="L72" s="958"/>
      <c r="M72" s="958"/>
      <c r="N72" s="958"/>
      <c r="O72" s="958"/>
      <c r="P72" s="959"/>
      <c r="Q72" s="960">
        <v>89</v>
      </c>
      <c r="R72" s="961"/>
      <c r="S72" s="961"/>
      <c r="T72" s="961"/>
      <c r="U72" s="961"/>
      <c r="V72" s="961">
        <v>82</v>
      </c>
      <c r="W72" s="961"/>
      <c r="X72" s="961"/>
      <c r="Y72" s="961"/>
      <c r="Z72" s="961"/>
      <c r="AA72" s="961">
        <v>7</v>
      </c>
      <c r="AB72" s="961"/>
      <c r="AC72" s="961"/>
      <c r="AD72" s="961"/>
      <c r="AE72" s="961"/>
      <c r="AF72" s="961">
        <v>7</v>
      </c>
      <c r="AG72" s="961"/>
      <c r="AH72" s="961"/>
      <c r="AI72" s="961"/>
      <c r="AJ72" s="961"/>
      <c r="AK72" s="961" t="s">
        <v>208</v>
      </c>
      <c r="AL72" s="961"/>
      <c r="AM72" s="961"/>
      <c r="AN72" s="961"/>
      <c r="AO72" s="961"/>
      <c r="AP72" s="961" t="s">
        <v>208</v>
      </c>
      <c r="AQ72" s="961"/>
      <c r="AR72" s="961"/>
      <c r="AS72" s="961"/>
      <c r="AT72" s="961"/>
      <c r="AU72" s="961" t="s">
        <v>208</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2">
      <c r="A73" s="60">
        <v>6</v>
      </c>
      <c r="B73" s="957" t="s">
        <v>550</v>
      </c>
      <c r="C73" s="958"/>
      <c r="D73" s="958"/>
      <c r="E73" s="958"/>
      <c r="F73" s="958"/>
      <c r="G73" s="958"/>
      <c r="H73" s="958"/>
      <c r="I73" s="958"/>
      <c r="J73" s="958"/>
      <c r="K73" s="958"/>
      <c r="L73" s="958"/>
      <c r="M73" s="958"/>
      <c r="N73" s="958"/>
      <c r="O73" s="958"/>
      <c r="P73" s="959"/>
      <c r="Q73" s="960">
        <v>120</v>
      </c>
      <c r="R73" s="961"/>
      <c r="S73" s="961"/>
      <c r="T73" s="961"/>
      <c r="U73" s="961"/>
      <c r="V73" s="961">
        <v>113</v>
      </c>
      <c r="W73" s="961"/>
      <c r="X73" s="961"/>
      <c r="Y73" s="961"/>
      <c r="Z73" s="961"/>
      <c r="AA73" s="961">
        <v>6</v>
      </c>
      <c r="AB73" s="961"/>
      <c r="AC73" s="961"/>
      <c r="AD73" s="961"/>
      <c r="AE73" s="961"/>
      <c r="AF73" s="961">
        <v>6</v>
      </c>
      <c r="AG73" s="961"/>
      <c r="AH73" s="961"/>
      <c r="AI73" s="961"/>
      <c r="AJ73" s="961"/>
      <c r="AK73" s="961" t="s">
        <v>208</v>
      </c>
      <c r="AL73" s="961"/>
      <c r="AM73" s="961"/>
      <c r="AN73" s="961"/>
      <c r="AO73" s="961"/>
      <c r="AP73" s="961" t="s">
        <v>208</v>
      </c>
      <c r="AQ73" s="961"/>
      <c r="AR73" s="961"/>
      <c r="AS73" s="961"/>
      <c r="AT73" s="961"/>
      <c r="AU73" s="961" t="s">
        <v>208</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2">
      <c r="A74" s="60">
        <v>7</v>
      </c>
      <c r="B74" s="957"/>
      <c r="C74" s="958"/>
      <c r="D74" s="958"/>
      <c r="E74" s="958"/>
      <c r="F74" s="958"/>
      <c r="G74" s="958"/>
      <c r="H74" s="958"/>
      <c r="I74" s="958"/>
      <c r="J74" s="958"/>
      <c r="K74" s="958"/>
      <c r="L74" s="958"/>
      <c r="M74" s="958"/>
      <c r="N74" s="958"/>
      <c r="O74" s="958"/>
      <c r="P74" s="959"/>
      <c r="Q74" s="960"/>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2">
      <c r="A75" s="60">
        <v>8</v>
      </c>
      <c r="B75" s="957"/>
      <c r="C75" s="958"/>
      <c r="D75" s="958"/>
      <c r="E75" s="958"/>
      <c r="F75" s="958"/>
      <c r="G75" s="958"/>
      <c r="H75" s="958"/>
      <c r="I75" s="958"/>
      <c r="J75" s="958"/>
      <c r="K75" s="958"/>
      <c r="L75" s="958"/>
      <c r="M75" s="958"/>
      <c r="N75" s="958"/>
      <c r="O75" s="958"/>
      <c r="P75" s="959"/>
      <c r="Q75" s="964"/>
      <c r="R75" s="965"/>
      <c r="S75" s="965"/>
      <c r="T75" s="965"/>
      <c r="U75" s="966"/>
      <c r="V75" s="967"/>
      <c r="W75" s="965"/>
      <c r="X75" s="965"/>
      <c r="Y75" s="965"/>
      <c r="Z75" s="966"/>
      <c r="AA75" s="967"/>
      <c r="AB75" s="965"/>
      <c r="AC75" s="965"/>
      <c r="AD75" s="965"/>
      <c r="AE75" s="966"/>
      <c r="AF75" s="967"/>
      <c r="AG75" s="965"/>
      <c r="AH75" s="965"/>
      <c r="AI75" s="965"/>
      <c r="AJ75" s="966"/>
      <c r="AK75" s="967"/>
      <c r="AL75" s="965"/>
      <c r="AM75" s="965"/>
      <c r="AN75" s="965"/>
      <c r="AO75" s="966"/>
      <c r="AP75" s="967"/>
      <c r="AQ75" s="965"/>
      <c r="AR75" s="965"/>
      <c r="AS75" s="965"/>
      <c r="AT75" s="966"/>
      <c r="AU75" s="967"/>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2">
      <c r="A76" s="60">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2">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2">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2">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2">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2">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2">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2">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2">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2">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2">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2">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2">
      <c r="A88" s="61" t="s">
        <v>259</v>
      </c>
      <c r="B88" s="935" t="s">
        <v>191</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5684</v>
      </c>
      <c r="AG88" s="947"/>
      <c r="AH88" s="947"/>
      <c r="AI88" s="947"/>
      <c r="AJ88" s="947"/>
      <c r="AK88" s="946"/>
      <c r="AL88" s="946"/>
      <c r="AM88" s="946"/>
      <c r="AN88" s="946"/>
      <c r="AO88" s="946"/>
      <c r="AP88" s="947" t="s">
        <v>208</v>
      </c>
      <c r="AQ88" s="947"/>
      <c r="AR88" s="947"/>
      <c r="AS88" s="947"/>
      <c r="AT88" s="947"/>
      <c r="AU88" s="947" t="s">
        <v>208</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259</v>
      </c>
      <c r="BR102" s="935" t="s">
        <v>455</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96</v>
      </c>
      <c r="CS102" s="942"/>
      <c r="CT102" s="942"/>
      <c r="CU102" s="942"/>
      <c r="CV102" s="943"/>
      <c r="CW102" s="941" t="s">
        <v>208</v>
      </c>
      <c r="CX102" s="942"/>
      <c r="CY102" s="942"/>
      <c r="CZ102" s="942"/>
      <c r="DA102" s="943"/>
      <c r="DB102" s="941" t="s">
        <v>208</v>
      </c>
      <c r="DC102" s="942"/>
      <c r="DD102" s="942"/>
      <c r="DE102" s="942"/>
      <c r="DF102" s="943"/>
      <c r="DG102" s="941">
        <v>655</v>
      </c>
      <c r="DH102" s="942"/>
      <c r="DI102" s="942"/>
      <c r="DJ102" s="942"/>
      <c r="DK102" s="943"/>
      <c r="DL102" s="941" t="s">
        <v>208</v>
      </c>
      <c r="DM102" s="942"/>
      <c r="DN102" s="942"/>
      <c r="DO102" s="942"/>
      <c r="DP102" s="943"/>
      <c r="DQ102" s="941">
        <v>623</v>
      </c>
      <c r="DR102" s="942"/>
      <c r="DS102" s="942"/>
      <c r="DT102" s="942"/>
      <c r="DU102" s="943"/>
      <c r="DV102" s="935"/>
      <c r="DW102" s="936"/>
      <c r="DX102" s="936"/>
      <c r="DY102" s="936"/>
      <c r="DZ102" s="944"/>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473</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474</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475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287</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924" t="s">
        <v>476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210</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2">
      <c r="A109" s="799" t="s">
        <v>477</v>
      </c>
      <c r="B109" s="800"/>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801"/>
      <c r="AA109" s="802" t="s">
        <v>478</v>
      </c>
      <c r="AB109" s="800"/>
      <c r="AC109" s="800"/>
      <c r="AD109" s="800"/>
      <c r="AE109" s="801"/>
      <c r="AF109" s="802" t="s">
        <v>168</v>
      </c>
      <c r="AG109" s="800"/>
      <c r="AH109" s="800"/>
      <c r="AI109" s="800"/>
      <c r="AJ109" s="801"/>
      <c r="AK109" s="802" t="s">
        <v>394</v>
      </c>
      <c r="AL109" s="800"/>
      <c r="AM109" s="800"/>
      <c r="AN109" s="800"/>
      <c r="AO109" s="801"/>
      <c r="AP109" s="802" t="s">
        <v>479</v>
      </c>
      <c r="AQ109" s="800"/>
      <c r="AR109" s="800"/>
      <c r="AS109" s="800"/>
      <c r="AT109" s="906"/>
      <c r="AU109" s="799" t="s">
        <v>477</v>
      </c>
      <c r="AV109" s="800"/>
      <c r="AW109" s="800"/>
      <c r="AX109" s="800"/>
      <c r="AY109" s="800"/>
      <c r="AZ109" s="800"/>
      <c r="BA109" s="800"/>
      <c r="BB109" s="800"/>
      <c r="BC109" s="800"/>
      <c r="BD109" s="800"/>
      <c r="BE109" s="800"/>
      <c r="BF109" s="800"/>
      <c r="BG109" s="800"/>
      <c r="BH109" s="800"/>
      <c r="BI109" s="800"/>
      <c r="BJ109" s="800"/>
      <c r="BK109" s="800"/>
      <c r="BL109" s="800"/>
      <c r="BM109" s="800"/>
      <c r="BN109" s="800"/>
      <c r="BO109" s="800"/>
      <c r="BP109" s="801"/>
      <c r="BQ109" s="802" t="s">
        <v>478</v>
      </c>
      <c r="BR109" s="800"/>
      <c r="BS109" s="800"/>
      <c r="BT109" s="800"/>
      <c r="BU109" s="801"/>
      <c r="BV109" s="802" t="s">
        <v>168</v>
      </c>
      <c r="BW109" s="800"/>
      <c r="BX109" s="800"/>
      <c r="BY109" s="800"/>
      <c r="BZ109" s="801"/>
      <c r="CA109" s="802" t="s">
        <v>394</v>
      </c>
      <c r="CB109" s="800"/>
      <c r="CC109" s="800"/>
      <c r="CD109" s="800"/>
      <c r="CE109" s="801"/>
      <c r="CF109" s="927" t="s">
        <v>479</v>
      </c>
      <c r="CG109" s="927"/>
      <c r="CH109" s="927"/>
      <c r="CI109" s="927"/>
      <c r="CJ109" s="927"/>
      <c r="CK109" s="802" t="s">
        <v>99</v>
      </c>
      <c r="CL109" s="800"/>
      <c r="CM109" s="800"/>
      <c r="CN109" s="800"/>
      <c r="CO109" s="800"/>
      <c r="CP109" s="800"/>
      <c r="CQ109" s="800"/>
      <c r="CR109" s="800"/>
      <c r="CS109" s="800"/>
      <c r="CT109" s="800"/>
      <c r="CU109" s="800"/>
      <c r="CV109" s="800"/>
      <c r="CW109" s="800"/>
      <c r="CX109" s="800"/>
      <c r="CY109" s="800"/>
      <c r="CZ109" s="800"/>
      <c r="DA109" s="800"/>
      <c r="DB109" s="800"/>
      <c r="DC109" s="800"/>
      <c r="DD109" s="800"/>
      <c r="DE109" s="800"/>
      <c r="DF109" s="801"/>
      <c r="DG109" s="802" t="s">
        <v>478</v>
      </c>
      <c r="DH109" s="800"/>
      <c r="DI109" s="800"/>
      <c r="DJ109" s="800"/>
      <c r="DK109" s="801"/>
      <c r="DL109" s="802" t="s">
        <v>168</v>
      </c>
      <c r="DM109" s="800"/>
      <c r="DN109" s="800"/>
      <c r="DO109" s="800"/>
      <c r="DP109" s="801"/>
      <c r="DQ109" s="802" t="s">
        <v>394</v>
      </c>
      <c r="DR109" s="800"/>
      <c r="DS109" s="800"/>
      <c r="DT109" s="800"/>
      <c r="DU109" s="801"/>
      <c r="DV109" s="802" t="s">
        <v>479</v>
      </c>
      <c r="DW109" s="800"/>
      <c r="DX109" s="800"/>
      <c r="DY109" s="800"/>
      <c r="DZ109" s="906"/>
    </row>
    <row r="110" spans="1:131" s="55" customFormat="1" ht="26.25" customHeight="1" x14ac:dyDescent="0.2">
      <c r="A110" s="837" t="s">
        <v>328</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830">
        <v>1590844</v>
      </c>
      <c r="AB110" s="831"/>
      <c r="AC110" s="831"/>
      <c r="AD110" s="831"/>
      <c r="AE110" s="832"/>
      <c r="AF110" s="833">
        <v>1622551</v>
      </c>
      <c r="AG110" s="831"/>
      <c r="AH110" s="831"/>
      <c r="AI110" s="831"/>
      <c r="AJ110" s="832"/>
      <c r="AK110" s="833">
        <v>1560523</v>
      </c>
      <c r="AL110" s="831"/>
      <c r="AM110" s="831"/>
      <c r="AN110" s="831"/>
      <c r="AO110" s="832"/>
      <c r="AP110" s="910">
        <v>17.5</v>
      </c>
      <c r="AQ110" s="911"/>
      <c r="AR110" s="911"/>
      <c r="AS110" s="911"/>
      <c r="AT110" s="912"/>
      <c r="AU110" s="737" t="s">
        <v>124</v>
      </c>
      <c r="AV110" s="738"/>
      <c r="AW110" s="738"/>
      <c r="AX110" s="738"/>
      <c r="AY110" s="738"/>
      <c r="AZ110" s="879" t="s">
        <v>480</v>
      </c>
      <c r="BA110" s="838"/>
      <c r="BB110" s="838"/>
      <c r="BC110" s="838"/>
      <c r="BD110" s="838"/>
      <c r="BE110" s="838"/>
      <c r="BF110" s="838"/>
      <c r="BG110" s="838"/>
      <c r="BH110" s="838"/>
      <c r="BI110" s="838"/>
      <c r="BJ110" s="838"/>
      <c r="BK110" s="838"/>
      <c r="BL110" s="838"/>
      <c r="BM110" s="838"/>
      <c r="BN110" s="838"/>
      <c r="BO110" s="838"/>
      <c r="BP110" s="839"/>
      <c r="BQ110" s="880">
        <v>13306681</v>
      </c>
      <c r="BR110" s="881"/>
      <c r="BS110" s="881"/>
      <c r="BT110" s="881"/>
      <c r="BU110" s="881"/>
      <c r="BV110" s="881">
        <v>13013701</v>
      </c>
      <c r="BW110" s="881"/>
      <c r="BX110" s="881"/>
      <c r="BY110" s="881"/>
      <c r="BZ110" s="881"/>
      <c r="CA110" s="881">
        <v>13409299</v>
      </c>
      <c r="CB110" s="881"/>
      <c r="CC110" s="881"/>
      <c r="CD110" s="881"/>
      <c r="CE110" s="881"/>
      <c r="CF110" s="896">
        <v>150.19999999999999</v>
      </c>
      <c r="CG110" s="897"/>
      <c r="CH110" s="897"/>
      <c r="CI110" s="897"/>
      <c r="CJ110" s="897"/>
      <c r="CK110" s="743" t="s">
        <v>389</v>
      </c>
      <c r="CL110" s="744"/>
      <c r="CM110" s="907" t="s">
        <v>481</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80" t="s">
        <v>208</v>
      </c>
      <c r="DH110" s="881"/>
      <c r="DI110" s="881"/>
      <c r="DJ110" s="881"/>
      <c r="DK110" s="881"/>
      <c r="DL110" s="881" t="s">
        <v>208</v>
      </c>
      <c r="DM110" s="881"/>
      <c r="DN110" s="881"/>
      <c r="DO110" s="881"/>
      <c r="DP110" s="881"/>
      <c r="DQ110" s="881" t="s">
        <v>208</v>
      </c>
      <c r="DR110" s="881"/>
      <c r="DS110" s="881"/>
      <c r="DT110" s="881"/>
      <c r="DU110" s="881"/>
      <c r="DV110" s="882" t="s">
        <v>208</v>
      </c>
      <c r="DW110" s="882"/>
      <c r="DX110" s="882"/>
      <c r="DY110" s="882"/>
      <c r="DZ110" s="883"/>
    </row>
    <row r="111" spans="1:131" s="55" customFormat="1" ht="26.25" customHeight="1" x14ac:dyDescent="0.2">
      <c r="A111" s="781" t="s">
        <v>459</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921"/>
      <c r="AA111" s="786" t="s">
        <v>208</v>
      </c>
      <c r="AB111" s="787"/>
      <c r="AC111" s="787"/>
      <c r="AD111" s="787"/>
      <c r="AE111" s="788"/>
      <c r="AF111" s="789" t="s">
        <v>208</v>
      </c>
      <c r="AG111" s="787"/>
      <c r="AH111" s="787"/>
      <c r="AI111" s="787"/>
      <c r="AJ111" s="788"/>
      <c r="AK111" s="789" t="s">
        <v>208</v>
      </c>
      <c r="AL111" s="787"/>
      <c r="AM111" s="787"/>
      <c r="AN111" s="787"/>
      <c r="AO111" s="788"/>
      <c r="AP111" s="796" t="s">
        <v>208</v>
      </c>
      <c r="AQ111" s="797"/>
      <c r="AR111" s="797"/>
      <c r="AS111" s="797"/>
      <c r="AT111" s="798"/>
      <c r="AU111" s="739"/>
      <c r="AV111" s="740"/>
      <c r="AW111" s="740"/>
      <c r="AX111" s="740"/>
      <c r="AY111" s="740"/>
      <c r="AZ111" s="854" t="s">
        <v>483</v>
      </c>
      <c r="BA111" s="770"/>
      <c r="BB111" s="770"/>
      <c r="BC111" s="770"/>
      <c r="BD111" s="770"/>
      <c r="BE111" s="770"/>
      <c r="BF111" s="770"/>
      <c r="BG111" s="770"/>
      <c r="BH111" s="770"/>
      <c r="BI111" s="770"/>
      <c r="BJ111" s="770"/>
      <c r="BK111" s="770"/>
      <c r="BL111" s="770"/>
      <c r="BM111" s="770"/>
      <c r="BN111" s="770"/>
      <c r="BO111" s="770"/>
      <c r="BP111" s="771"/>
      <c r="BQ111" s="855" t="s">
        <v>208</v>
      </c>
      <c r="BR111" s="856"/>
      <c r="BS111" s="856"/>
      <c r="BT111" s="856"/>
      <c r="BU111" s="856"/>
      <c r="BV111" s="856" t="s">
        <v>208</v>
      </c>
      <c r="BW111" s="856"/>
      <c r="BX111" s="856"/>
      <c r="BY111" s="856"/>
      <c r="BZ111" s="856"/>
      <c r="CA111" s="856" t="s">
        <v>208</v>
      </c>
      <c r="CB111" s="856"/>
      <c r="CC111" s="856"/>
      <c r="CD111" s="856"/>
      <c r="CE111" s="856"/>
      <c r="CF111" s="904" t="s">
        <v>208</v>
      </c>
      <c r="CG111" s="905"/>
      <c r="CH111" s="905"/>
      <c r="CI111" s="905"/>
      <c r="CJ111" s="905"/>
      <c r="CK111" s="745"/>
      <c r="CL111" s="746"/>
      <c r="CM111" s="793" t="s">
        <v>137</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55" t="s">
        <v>208</v>
      </c>
      <c r="DH111" s="856"/>
      <c r="DI111" s="856"/>
      <c r="DJ111" s="856"/>
      <c r="DK111" s="856"/>
      <c r="DL111" s="856" t="s">
        <v>208</v>
      </c>
      <c r="DM111" s="856"/>
      <c r="DN111" s="856"/>
      <c r="DO111" s="856"/>
      <c r="DP111" s="856"/>
      <c r="DQ111" s="856" t="s">
        <v>208</v>
      </c>
      <c r="DR111" s="856"/>
      <c r="DS111" s="856"/>
      <c r="DT111" s="856"/>
      <c r="DU111" s="856"/>
      <c r="DV111" s="857" t="s">
        <v>208</v>
      </c>
      <c r="DW111" s="857"/>
      <c r="DX111" s="857"/>
      <c r="DY111" s="857"/>
      <c r="DZ111" s="858"/>
    </row>
    <row r="112" spans="1:131" s="55" customFormat="1" ht="26.25" customHeight="1" x14ac:dyDescent="0.2">
      <c r="A112" s="706" t="s">
        <v>159</v>
      </c>
      <c r="B112" s="707"/>
      <c r="C112" s="770" t="s">
        <v>484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86" t="s">
        <v>208</v>
      </c>
      <c r="AB112" s="787"/>
      <c r="AC112" s="787"/>
      <c r="AD112" s="787"/>
      <c r="AE112" s="788"/>
      <c r="AF112" s="789" t="s">
        <v>208</v>
      </c>
      <c r="AG112" s="787"/>
      <c r="AH112" s="787"/>
      <c r="AI112" s="787"/>
      <c r="AJ112" s="788"/>
      <c r="AK112" s="789" t="s">
        <v>208</v>
      </c>
      <c r="AL112" s="787"/>
      <c r="AM112" s="787"/>
      <c r="AN112" s="787"/>
      <c r="AO112" s="788"/>
      <c r="AP112" s="796" t="s">
        <v>208</v>
      </c>
      <c r="AQ112" s="797"/>
      <c r="AR112" s="797"/>
      <c r="AS112" s="797"/>
      <c r="AT112" s="798"/>
      <c r="AU112" s="739"/>
      <c r="AV112" s="740"/>
      <c r="AW112" s="740"/>
      <c r="AX112" s="740"/>
      <c r="AY112" s="740"/>
      <c r="AZ112" s="854" t="s">
        <v>275</v>
      </c>
      <c r="BA112" s="770"/>
      <c r="BB112" s="770"/>
      <c r="BC112" s="770"/>
      <c r="BD112" s="770"/>
      <c r="BE112" s="770"/>
      <c r="BF112" s="770"/>
      <c r="BG112" s="770"/>
      <c r="BH112" s="770"/>
      <c r="BI112" s="770"/>
      <c r="BJ112" s="770"/>
      <c r="BK112" s="770"/>
      <c r="BL112" s="770"/>
      <c r="BM112" s="770"/>
      <c r="BN112" s="770"/>
      <c r="BO112" s="770"/>
      <c r="BP112" s="771"/>
      <c r="BQ112" s="855">
        <v>7827327</v>
      </c>
      <c r="BR112" s="856"/>
      <c r="BS112" s="856"/>
      <c r="BT112" s="856"/>
      <c r="BU112" s="856"/>
      <c r="BV112" s="856">
        <v>7795108</v>
      </c>
      <c r="BW112" s="856"/>
      <c r="BX112" s="856"/>
      <c r="BY112" s="856"/>
      <c r="BZ112" s="856"/>
      <c r="CA112" s="856">
        <v>7865894</v>
      </c>
      <c r="CB112" s="856"/>
      <c r="CC112" s="856"/>
      <c r="CD112" s="856"/>
      <c r="CE112" s="856"/>
      <c r="CF112" s="904">
        <v>88.1</v>
      </c>
      <c r="CG112" s="905"/>
      <c r="CH112" s="905"/>
      <c r="CI112" s="905"/>
      <c r="CJ112" s="905"/>
      <c r="CK112" s="745"/>
      <c r="CL112" s="746"/>
      <c r="CM112" s="793" t="s">
        <v>216</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55" t="s">
        <v>208</v>
      </c>
      <c r="DH112" s="856"/>
      <c r="DI112" s="856"/>
      <c r="DJ112" s="856"/>
      <c r="DK112" s="856"/>
      <c r="DL112" s="856" t="s">
        <v>208</v>
      </c>
      <c r="DM112" s="856"/>
      <c r="DN112" s="856"/>
      <c r="DO112" s="856"/>
      <c r="DP112" s="856"/>
      <c r="DQ112" s="856" t="s">
        <v>208</v>
      </c>
      <c r="DR112" s="856"/>
      <c r="DS112" s="856"/>
      <c r="DT112" s="856"/>
      <c r="DU112" s="856"/>
      <c r="DV112" s="857" t="s">
        <v>208</v>
      </c>
      <c r="DW112" s="857"/>
      <c r="DX112" s="857"/>
      <c r="DY112" s="857"/>
      <c r="DZ112" s="858"/>
    </row>
    <row r="113" spans="1:130" s="55" customFormat="1" ht="26.25" customHeight="1" x14ac:dyDescent="0.2">
      <c r="A113" s="708"/>
      <c r="B113" s="709"/>
      <c r="C113" s="770" t="s">
        <v>487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786">
        <v>486554</v>
      </c>
      <c r="AB113" s="787"/>
      <c r="AC113" s="787"/>
      <c r="AD113" s="787"/>
      <c r="AE113" s="788"/>
      <c r="AF113" s="789">
        <v>526161</v>
      </c>
      <c r="AG113" s="787"/>
      <c r="AH113" s="787"/>
      <c r="AI113" s="787"/>
      <c r="AJ113" s="788"/>
      <c r="AK113" s="789">
        <v>544415</v>
      </c>
      <c r="AL113" s="787"/>
      <c r="AM113" s="787"/>
      <c r="AN113" s="787"/>
      <c r="AO113" s="788"/>
      <c r="AP113" s="796">
        <v>6.1</v>
      </c>
      <c r="AQ113" s="797"/>
      <c r="AR113" s="797"/>
      <c r="AS113" s="797"/>
      <c r="AT113" s="798"/>
      <c r="AU113" s="739"/>
      <c r="AV113" s="740"/>
      <c r="AW113" s="740"/>
      <c r="AX113" s="740"/>
      <c r="AY113" s="740"/>
      <c r="AZ113" s="854" t="s">
        <v>488</v>
      </c>
      <c r="BA113" s="770"/>
      <c r="BB113" s="770"/>
      <c r="BC113" s="770"/>
      <c r="BD113" s="770"/>
      <c r="BE113" s="770"/>
      <c r="BF113" s="770"/>
      <c r="BG113" s="770"/>
      <c r="BH113" s="770"/>
      <c r="BI113" s="770"/>
      <c r="BJ113" s="770"/>
      <c r="BK113" s="770"/>
      <c r="BL113" s="770"/>
      <c r="BM113" s="770"/>
      <c r="BN113" s="770"/>
      <c r="BO113" s="770"/>
      <c r="BP113" s="771"/>
      <c r="BQ113" s="855">
        <v>404357</v>
      </c>
      <c r="BR113" s="856"/>
      <c r="BS113" s="856"/>
      <c r="BT113" s="856"/>
      <c r="BU113" s="856"/>
      <c r="BV113" s="856">
        <v>160699</v>
      </c>
      <c r="BW113" s="856"/>
      <c r="BX113" s="856"/>
      <c r="BY113" s="856"/>
      <c r="BZ113" s="856"/>
      <c r="CA113" s="856" t="s">
        <v>208</v>
      </c>
      <c r="CB113" s="856"/>
      <c r="CC113" s="856"/>
      <c r="CD113" s="856"/>
      <c r="CE113" s="856"/>
      <c r="CF113" s="904" t="s">
        <v>208</v>
      </c>
      <c r="CG113" s="905"/>
      <c r="CH113" s="905"/>
      <c r="CI113" s="905"/>
      <c r="CJ113" s="905"/>
      <c r="CK113" s="745"/>
      <c r="CL113" s="746"/>
      <c r="CM113" s="793" t="s">
        <v>408</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86" t="s">
        <v>208</v>
      </c>
      <c r="DH113" s="787"/>
      <c r="DI113" s="787"/>
      <c r="DJ113" s="787"/>
      <c r="DK113" s="788"/>
      <c r="DL113" s="789" t="s">
        <v>208</v>
      </c>
      <c r="DM113" s="787"/>
      <c r="DN113" s="787"/>
      <c r="DO113" s="787"/>
      <c r="DP113" s="788"/>
      <c r="DQ113" s="789" t="s">
        <v>208</v>
      </c>
      <c r="DR113" s="787"/>
      <c r="DS113" s="787"/>
      <c r="DT113" s="787"/>
      <c r="DU113" s="788"/>
      <c r="DV113" s="796" t="s">
        <v>208</v>
      </c>
      <c r="DW113" s="797"/>
      <c r="DX113" s="797"/>
      <c r="DY113" s="797"/>
      <c r="DZ113" s="798"/>
    </row>
    <row r="114" spans="1:130" s="55" customFormat="1" ht="26.25" customHeight="1" x14ac:dyDescent="0.2">
      <c r="A114" s="708"/>
      <c r="B114" s="709"/>
      <c r="C114" s="770" t="s">
        <v>489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86">
        <v>249686</v>
      </c>
      <c r="AB114" s="787"/>
      <c r="AC114" s="787"/>
      <c r="AD114" s="787"/>
      <c r="AE114" s="788"/>
      <c r="AF114" s="789">
        <v>250108</v>
      </c>
      <c r="AG114" s="787"/>
      <c r="AH114" s="787"/>
      <c r="AI114" s="787"/>
      <c r="AJ114" s="788"/>
      <c r="AK114" s="789">
        <v>162882</v>
      </c>
      <c r="AL114" s="787"/>
      <c r="AM114" s="787"/>
      <c r="AN114" s="787"/>
      <c r="AO114" s="788"/>
      <c r="AP114" s="796">
        <v>1.8</v>
      </c>
      <c r="AQ114" s="797"/>
      <c r="AR114" s="797"/>
      <c r="AS114" s="797"/>
      <c r="AT114" s="798"/>
      <c r="AU114" s="739"/>
      <c r="AV114" s="740"/>
      <c r="AW114" s="740"/>
      <c r="AX114" s="740"/>
      <c r="AY114" s="740"/>
      <c r="AZ114" s="854" t="s">
        <v>490</v>
      </c>
      <c r="BA114" s="770"/>
      <c r="BB114" s="770"/>
      <c r="BC114" s="770"/>
      <c r="BD114" s="770"/>
      <c r="BE114" s="770"/>
      <c r="BF114" s="770"/>
      <c r="BG114" s="770"/>
      <c r="BH114" s="770"/>
      <c r="BI114" s="770"/>
      <c r="BJ114" s="770"/>
      <c r="BK114" s="770"/>
      <c r="BL114" s="770"/>
      <c r="BM114" s="770"/>
      <c r="BN114" s="770"/>
      <c r="BO114" s="770"/>
      <c r="BP114" s="771"/>
      <c r="BQ114" s="855">
        <v>3715620</v>
      </c>
      <c r="BR114" s="856"/>
      <c r="BS114" s="856"/>
      <c r="BT114" s="856"/>
      <c r="BU114" s="856"/>
      <c r="BV114" s="856">
        <v>3677917</v>
      </c>
      <c r="BW114" s="856"/>
      <c r="BX114" s="856"/>
      <c r="BY114" s="856"/>
      <c r="BZ114" s="856"/>
      <c r="CA114" s="856">
        <v>3625376</v>
      </c>
      <c r="CB114" s="856"/>
      <c r="CC114" s="856"/>
      <c r="CD114" s="856"/>
      <c r="CE114" s="856"/>
      <c r="CF114" s="904">
        <v>40.6</v>
      </c>
      <c r="CG114" s="905"/>
      <c r="CH114" s="905"/>
      <c r="CI114" s="905"/>
      <c r="CJ114" s="905"/>
      <c r="CK114" s="745"/>
      <c r="CL114" s="746"/>
      <c r="CM114" s="793" t="s">
        <v>491</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86" t="s">
        <v>208</v>
      </c>
      <c r="DH114" s="787"/>
      <c r="DI114" s="787"/>
      <c r="DJ114" s="787"/>
      <c r="DK114" s="788"/>
      <c r="DL114" s="789" t="s">
        <v>208</v>
      </c>
      <c r="DM114" s="787"/>
      <c r="DN114" s="787"/>
      <c r="DO114" s="787"/>
      <c r="DP114" s="788"/>
      <c r="DQ114" s="789" t="s">
        <v>208</v>
      </c>
      <c r="DR114" s="787"/>
      <c r="DS114" s="787"/>
      <c r="DT114" s="787"/>
      <c r="DU114" s="788"/>
      <c r="DV114" s="796" t="s">
        <v>208</v>
      </c>
      <c r="DW114" s="797"/>
      <c r="DX114" s="797"/>
      <c r="DY114" s="797"/>
      <c r="DZ114" s="798"/>
    </row>
    <row r="115" spans="1:130" s="55" customFormat="1" ht="26.25" customHeight="1" x14ac:dyDescent="0.2">
      <c r="A115" s="708"/>
      <c r="B115" s="709"/>
      <c r="C115" s="770" t="s">
        <v>380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786" t="s">
        <v>208</v>
      </c>
      <c r="AB115" s="787"/>
      <c r="AC115" s="787"/>
      <c r="AD115" s="787"/>
      <c r="AE115" s="788"/>
      <c r="AF115" s="789" t="s">
        <v>208</v>
      </c>
      <c r="AG115" s="787"/>
      <c r="AH115" s="787"/>
      <c r="AI115" s="787"/>
      <c r="AJ115" s="788"/>
      <c r="AK115" s="789" t="s">
        <v>208</v>
      </c>
      <c r="AL115" s="787"/>
      <c r="AM115" s="787"/>
      <c r="AN115" s="787"/>
      <c r="AO115" s="788"/>
      <c r="AP115" s="796" t="s">
        <v>208</v>
      </c>
      <c r="AQ115" s="797"/>
      <c r="AR115" s="797"/>
      <c r="AS115" s="797"/>
      <c r="AT115" s="798"/>
      <c r="AU115" s="739"/>
      <c r="AV115" s="740"/>
      <c r="AW115" s="740"/>
      <c r="AX115" s="740"/>
      <c r="AY115" s="740"/>
      <c r="AZ115" s="854" t="s">
        <v>348</v>
      </c>
      <c r="BA115" s="770"/>
      <c r="BB115" s="770"/>
      <c r="BC115" s="770"/>
      <c r="BD115" s="770"/>
      <c r="BE115" s="770"/>
      <c r="BF115" s="770"/>
      <c r="BG115" s="770"/>
      <c r="BH115" s="770"/>
      <c r="BI115" s="770"/>
      <c r="BJ115" s="770"/>
      <c r="BK115" s="770"/>
      <c r="BL115" s="770"/>
      <c r="BM115" s="770"/>
      <c r="BN115" s="770"/>
      <c r="BO115" s="770"/>
      <c r="BP115" s="771"/>
      <c r="BQ115" s="855">
        <v>419637</v>
      </c>
      <c r="BR115" s="856"/>
      <c r="BS115" s="856"/>
      <c r="BT115" s="856"/>
      <c r="BU115" s="856"/>
      <c r="BV115" s="856">
        <v>550339</v>
      </c>
      <c r="BW115" s="856"/>
      <c r="BX115" s="856"/>
      <c r="BY115" s="856"/>
      <c r="BZ115" s="856"/>
      <c r="CA115" s="856">
        <v>622504</v>
      </c>
      <c r="CB115" s="856"/>
      <c r="CC115" s="856"/>
      <c r="CD115" s="856"/>
      <c r="CE115" s="856"/>
      <c r="CF115" s="904">
        <v>7</v>
      </c>
      <c r="CG115" s="905"/>
      <c r="CH115" s="905"/>
      <c r="CI115" s="905"/>
      <c r="CJ115" s="905"/>
      <c r="CK115" s="745"/>
      <c r="CL115" s="746"/>
      <c r="CM115" s="854" t="s">
        <v>36</v>
      </c>
      <c r="CN115" s="920"/>
      <c r="CO115" s="920"/>
      <c r="CP115" s="920"/>
      <c r="CQ115" s="920"/>
      <c r="CR115" s="920"/>
      <c r="CS115" s="920"/>
      <c r="CT115" s="920"/>
      <c r="CU115" s="920"/>
      <c r="CV115" s="920"/>
      <c r="CW115" s="920"/>
      <c r="CX115" s="920"/>
      <c r="CY115" s="920"/>
      <c r="CZ115" s="920"/>
      <c r="DA115" s="920"/>
      <c r="DB115" s="920"/>
      <c r="DC115" s="920"/>
      <c r="DD115" s="920"/>
      <c r="DE115" s="920"/>
      <c r="DF115" s="771"/>
      <c r="DG115" s="786" t="s">
        <v>208</v>
      </c>
      <c r="DH115" s="787"/>
      <c r="DI115" s="787"/>
      <c r="DJ115" s="787"/>
      <c r="DK115" s="788"/>
      <c r="DL115" s="789" t="s">
        <v>208</v>
      </c>
      <c r="DM115" s="787"/>
      <c r="DN115" s="787"/>
      <c r="DO115" s="787"/>
      <c r="DP115" s="788"/>
      <c r="DQ115" s="789" t="s">
        <v>208</v>
      </c>
      <c r="DR115" s="787"/>
      <c r="DS115" s="787"/>
      <c r="DT115" s="787"/>
      <c r="DU115" s="788"/>
      <c r="DV115" s="796" t="s">
        <v>208</v>
      </c>
      <c r="DW115" s="797"/>
      <c r="DX115" s="797"/>
      <c r="DY115" s="797"/>
      <c r="DZ115" s="798"/>
    </row>
    <row r="116" spans="1:130" s="55" customFormat="1" ht="26.25" customHeight="1" x14ac:dyDescent="0.2">
      <c r="A116" s="710"/>
      <c r="B116" s="711"/>
      <c r="C116" s="885" t="s">
        <v>1</v>
      </c>
      <c r="D116" s="885"/>
      <c r="E116" s="885"/>
      <c r="F116" s="885"/>
      <c r="G116" s="885"/>
      <c r="H116" s="885"/>
      <c r="I116" s="885"/>
      <c r="J116" s="885"/>
      <c r="K116" s="885"/>
      <c r="L116" s="885"/>
      <c r="M116" s="885"/>
      <c r="N116" s="885"/>
      <c r="O116" s="885"/>
      <c r="P116" s="885"/>
      <c r="Q116" s="885"/>
      <c r="R116" s="885"/>
      <c r="S116" s="885"/>
      <c r="T116" s="885"/>
      <c r="U116" s="885"/>
      <c r="V116" s="885"/>
      <c r="W116" s="885"/>
      <c r="X116" s="885"/>
      <c r="Y116" s="885"/>
      <c r="Z116" s="886"/>
      <c r="AA116" s="786">
        <v>1</v>
      </c>
      <c r="AB116" s="787"/>
      <c r="AC116" s="787"/>
      <c r="AD116" s="787"/>
      <c r="AE116" s="788"/>
      <c r="AF116" s="789">
        <v>3</v>
      </c>
      <c r="AG116" s="787"/>
      <c r="AH116" s="787"/>
      <c r="AI116" s="787"/>
      <c r="AJ116" s="788"/>
      <c r="AK116" s="789">
        <v>26</v>
      </c>
      <c r="AL116" s="787"/>
      <c r="AM116" s="787"/>
      <c r="AN116" s="787"/>
      <c r="AO116" s="788"/>
      <c r="AP116" s="796">
        <v>0</v>
      </c>
      <c r="AQ116" s="797"/>
      <c r="AR116" s="797"/>
      <c r="AS116" s="797"/>
      <c r="AT116" s="798"/>
      <c r="AU116" s="739"/>
      <c r="AV116" s="740"/>
      <c r="AW116" s="740"/>
      <c r="AX116" s="740"/>
      <c r="AY116" s="740"/>
      <c r="AZ116" s="901" t="s">
        <v>232</v>
      </c>
      <c r="BA116" s="902"/>
      <c r="BB116" s="902"/>
      <c r="BC116" s="902"/>
      <c r="BD116" s="902"/>
      <c r="BE116" s="902"/>
      <c r="BF116" s="902"/>
      <c r="BG116" s="902"/>
      <c r="BH116" s="902"/>
      <c r="BI116" s="902"/>
      <c r="BJ116" s="902"/>
      <c r="BK116" s="902"/>
      <c r="BL116" s="902"/>
      <c r="BM116" s="902"/>
      <c r="BN116" s="902"/>
      <c r="BO116" s="902"/>
      <c r="BP116" s="903"/>
      <c r="BQ116" s="855" t="s">
        <v>208</v>
      </c>
      <c r="BR116" s="856"/>
      <c r="BS116" s="856"/>
      <c r="BT116" s="856"/>
      <c r="BU116" s="856"/>
      <c r="BV116" s="856" t="s">
        <v>208</v>
      </c>
      <c r="BW116" s="856"/>
      <c r="BX116" s="856"/>
      <c r="BY116" s="856"/>
      <c r="BZ116" s="856"/>
      <c r="CA116" s="856" t="s">
        <v>208</v>
      </c>
      <c r="CB116" s="856"/>
      <c r="CC116" s="856"/>
      <c r="CD116" s="856"/>
      <c r="CE116" s="856"/>
      <c r="CF116" s="904" t="s">
        <v>208</v>
      </c>
      <c r="CG116" s="905"/>
      <c r="CH116" s="905"/>
      <c r="CI116" s="905"/>
      <c r="CJ116" s="905"/>
      <c r="CK116" s="745"/>
      <c r="CL116" s="746"/>
      <c r="CM116" s="793" t="s">
        <v>492</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86" t="s">
        <v>208</v>
      </c>
      <c r="DH116" s="787"/>
      <c r="DI116" s="787"/>
      <c r="DJ116" s="787"/>
      <c r="DK116" s="788"/>
      <c r="DL116" s="789" t="s">
        <v>208</v>
      </c>
      <c r="DM116" s="787"/>
      <c r="DN116" s="787"/>
      <c r="DO116" s="787"/>
      <c r="DP116" s="788"/>
      <c r="DQ116" s="789" t="s">
        <v>208</v>
      </c>
      <c r="DR116" s="787"/>
      <c r="DS116" s="787"/>
      <c r="DT116" s="787"/>
      <c r="DU116" s="788"/>
      <c r="DV116" s="796" t="s">
        <v>208</v>
      </c>
      <c r="DW116" s="797"/>
      <c r="DX116" s="797"/>
      <c r="DY116" s="797"/>
      <c r="DZ116" s="798"/>
    </row>
    <row r="117" spans="1:130" s="55" customFormat="1" ht="26.25" customHeight="1" x14ac:dyDescent="0.2">
      <c r="A117" s="799" t="s">
        <v>279</v>
      </c>
      <c r="B117" s="800"/>
      <c r="C117" s="800"/>
      <c r="D117" s="800"/>
      <c r="E117" s="800"/>
      <c r="F117" s="800"/>
      <c r="G117" s="800"/>
      <c r="H117" s="800"/>
      <c r="I117" s="800"/>
      <c r="J117" s="800"/>
      <c r="K117" s="800"/>
      <c r="L117" s="800"/>
      <c r="M117" s="800"/>
      <c r="N117" s="800"/>
      <c r="O117" s="800"/>
      <c r="P117" s="800"/>
      <c r="Q117" s="800"/>
      <c r="R117" s="800"/>
      <c r="S117" s="800"/>
      <c r="T117" s="800"/>
      <c r="U117" s="800"/>
      <c r="V117" s="800"/>
      <c r="W117" s="800"/>
      <c r="X117" s="800"/>
      <c r="Y117" s="891" t="s">
        <v>323</v>
      </c>
      <c r="Z117" s="801"/>
      <c r="AA117" s="913">
        <v>2327085</v>
      </c>
      <c r="AB117" s="914"/>
      <c r="AC117" s="914"/>
      <c r="AD117" s="914"/>
      <c r="AE117" s="915"/>
      <c r="AF117" s="916">
        <v>2398823</v>
      </c>
      <c r="AG117" s="914"/>
      <c r="AH117" s="914"/>
      <c r="AI117" s="914"/>
      <c r="AJ117" s="915"/>
      <c r="AK117" s="916">
        <v>2267846</v>
      </c>
      <c r="AL117" s="914"/>
      <c r="AM117" s="914"/>
      <c r="AN117" s="914"/>
      <c r="AO117" s="915"/>
      <c r="AP117" s="917"/>
      <c r="AQ117" s="918"/>
      <c r="AR117" s="918"/>
      <c r="AS117" s="918"/>
      <c r="AT117" s="919"/>
      <c r="AU117" s="739"/>
      <c r="AV117" s="740"/>
      <c r="AW117" s="740"/>
      <c r="AX117" s="740"/>
      <c r="AY117" s="740"/>
      <c r="AZ117" s="901" t="s">
        <v>493</v>
      </c>
      <c r="BA117" s="902"/>
      <c r="BB117" s="902"/>
      <c r="BC117" s="902"/>
      <c r="BD117" s="902"/>
      <c r="BE117" s="902"/>
      <c r="BF117" s="902"/>
      <c r="BG117" s="902"/>
      <c r="BH117" s="902"/>
      <c r="BI117" s="902"/>
      <c r="BJ117" s="902"/>
      <c r="BK117" s="902"/>
      <c r="BL117" s="902"/>
      <c r="BM117" s="902"/>
      <c r="BN117" s="902"/>
      <c r="BO117" s="902"/>
      <c r="BP117" s="903"/>
      <c r="BQ117" s="855" t="s">
        <v>208</v>
      </c>
      <c r="BR117" s="856"/>
      <c r="BS117" s="856"/>
      <c r="BT117" s="856"/>
      <c r="BU117" s="856"/>
      <c r="BV117" s="856" t="s">
        <v>208</v>
      </c>
      <c r="BW117" s="856"/>
      <c r="BX117" s="856"/>
      <c r="BY117" s="856"/>
      <c r="BZ117" s="856"/>
      <c r="CA117" s="856" t="s">
        <v>208</v>
      </c>
      <c r="CB117" s="856"/>
      <c r="CC117" s="856"/>
      <c r="CD117" s="856"/>
      <c r="CE117" s="856"/>
      <c r="CF117" s="904" t="s">
        <v>208</v>
      </c>
      <c r="CG117" s="905"/>
      <c r="CH117" s="905"/>
      <c r="CI117" s="905"/>
      <c r="CJ117" s="905"/>
      <c r="CK117" s="745"/>
      <c r="CL117" s="746"/>
      <c r="CM117" s="793" t="s">
        <v>340</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86" t="s">
        <v>208</v>
      </c>
      <c r="DH117" s="787"/>
      <c r="DI117" s="787"/>
      <c r="DJ117" s="787"/>
      <c r="DK117" s="788"/>
      <c r="DL117" s="789" t="s">
        <v>208</v>
      </c>
      <c r="DM117" s="787"/>
      <c r="DN117" s="787"/>
      <c r="DO117" s="787"/>
      <c r="DP117" s="788"/>
      <c r="DQ117" s="789" t="s">
        <v>208</v>
      </c>
      <c r="DR117" s="787"/>
      <c r="DS117" s="787"/>
      <c r="DT117" s="787"/>
      <c r="DU117" s="788"/>
      <c r="DV117" s="796" t="s">
        <v>208</v>
      </c>
      <c r="DW117" s="797"/>
      <c r="DX117" s="797"/>
      <c r="DY117" s="797"/>
      <c r="DZ117" s="798"/>
    </row>
    <row r="118" spans="1:130" s="55" customFormat="1" ht="26.25" customHeight="1" x14ac:dyDescent="0.2">
      <c r="A118" s="799" t="s">
        <v>99</v>
      </c>
      <c r="B118" s="800"/>
      <c r="C118" s="800"/>
      <c r="D118" s="800"/>
      <c r="E118" s="800"/>
      <c r="F118" s="800"/>
      <c r="G118" s="800"/>
      <c r="H118" s="800"/>
      <c r="I118" s="800"/>
      <c r="J118" s="800"/>
      <c r="K118" s="800"/>
      <c r="L118" s="800"/>
      <c r="M118" s="800"/>
      <c r="N118" s="800"/>
      <c r="O118" s="800"/>
      <c r="P118" s="800"/>
      <c r="Q118" s="800"/>
      <c r="R118" s="800"/>
      <c r="S118" s="800"/>
      <c r="T118" s="800"/>
      <c r="U118" s="800"/>
      <c r="V118" s="800"/>
      <c r="W118" s="800"/>
      <c r="X118" s="800"/>
      <c r="Y118" s="800"/>
      <c r="Z118" s="801"/>
      <c r="AA118" s="802" t="s">
        <v>478</v>
      </c>
      <c r="AB118" s="800"/>
      <c r="AC118" s="800"/>
      <c r="AD118" s="800"/>
      <c r="AE118" s="801"/>
      <c r="AF118" s="802" t="s">
        <v>168</v>
      </c>
      <c r="AG118" s="800"/>
      <c r="AH118" s="800"/>
      <c r="AI118" s="800"/>
      <c r="AJ118" s="801"/>
      <c r="AK118" s="802" t="s">
        <v>394</v>
      </c>
      <c r="AL118" s="800"/>
      <c r="AM118" s="800"/>
      <c r="AN118" s="800"/>
      <c r="AO118" s="801"/>
      <c r="AP118" s="802" t="s">
        <v>479</v>
      </c>
      <c r="AQ118" s="800"/>
      <c r="AR118" s="800"/>
      <c r="AS118" s="800"/>
      <c r="AT118" s="906"/>
      <c r="AU118" s="739"/>
      <c r="AV118" s="740"/>
      <c r="AW118" s="740"/>
      <c r="AX118" s="740"/>
      <c r="AY118" s="740"/>
      <c r="AZ118" s="884" t="s">
        <v>494</v>
      </c>
      <c r="BA118" s="885"/>
      <c r="BB118" s="885"/>
      <c r="BC118" s="885"/>
      <c r="BD118" s="885"/>
      <c r="BE118" s="885"/>
      <c r="BF118" s="885"/>
      <c r="BG118" s="885"/>
      <c r="BH118" s="885"/>
      <c r="BI118" s="885"/>
      <c r="BJ118" s="885"/>
      <c r="BK118" s="885"/>
      <c r="BL118" s="885"/>
      <c r="BM118" s="885"/>
      <c r="BN118" s="885"/>
      <c r="BO118" s="885"/>
      <c r="BP118" s="886"/>
      <c r="BQ118" s="887" t="s">
        <v>208</v>
      </c>
      <c r="BR118" s="888"/>
      <c r="BS118" s="888"/>
      <c r="BT118" s="888"/>
      <c r="BU118" s="888"/>
      <c r="BV118" s="888" t="s">
        <v>208</v>
      </c>
      <c r="BW118" s="888"/>
      <c r="BX118" s="888"/>
      <c r="BY118" s="888"/>
      <c r="BZ118" s="888"/>
      <c r="CA118" s="888" t="s">
        <v>208</v>
      </c>
      <c r="CB118" s="888"/>
      <c r="CC118" s="888"/>
      <c r="CD118" s="888"/>
      <c r="CE118" s="888"/>
      <c r="CF118" s="904" t="s">
        <v>208</v>
      </c>
      <c r="CG118" s="905"/>
      <c r="CH118" s="905"/>
      <c r="CI118" s="905"/>
      <c r="CJ118" s="905"/>
      <c r="CK118" s="745"/>
      <c r="CL118" s="746"/>
      <c r="CM118" s="793" t="s">
        <v>495</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86" t="s">
        <v>208</v>
      </c>
      <c r="DH118" s="787"/>
      <c r="DI118" s="787"/>
      <c r="DJ118" s="787"/>
      <c r="DK118" s="788"/>
      <c r="DL118" s="789" t="s">
        <v>208</v>
      </c>
      <c r="DM118" s="787"/>
      <c r="DN118" s="787"/>
      <c r="DO118" s="787"/>
      <c r="DP118" s="788"/>
      <c r="DQ118" s="789" t="s">
        <v>208</v>
      </c>
      <c r="DR118" s="787"/>
      <c r="DS118" s="787"/>
      <c r="DT118" s="787"/>
      <c r="DU118" s="788"/>
      <c r="DV118" s="796" t="s">
        <v>208</v>
      </c>
      <c r="DW118" s="797"/>
      <c r="DX118" s="797"/>
      <c r="DY118" s="797"/>
      <c r="DZ118" s="798"/>
    </row>
    <row r="119" spans="1:130" s="55" customFormat="1" ht="26.25" customHeight="1" x14ac:dyDescent="0.2">
      <c r="A119" s="749" t="s">
        <v>389</v>
      </c>
      <c r="B119" s="744"/>
      <c r="C119" s="907" t="s">
        <v>481</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30" t="s">
        <v>208</v>
      </c>
      <c r="AB119" s="831"/>
      <c r="AC119" s="831"/>
      <c r="AD119" s="831"/>
      <c r="AE119" s="832"/>
      <c r="AF119" s="833" t="s">
        <v>208</v>
      </c>
      <c r="AG119" s="831"/>
      <c r="AH119" s="831"/>
      <c r="AI119" s="831"/>
      <c r="AJ119" s="832"/>
      <c r="AK119" s="833" t="s">
        <v>208</v>
      </c>
      <c r="AL119" s="831"/>
      <c r="AM119" s="831"/>
      <c r="AN119" s="831"/>
      <c r="AO119" s="832"/>
      <c r="AP119" s="910" t="s">
        <v>208</v>
      </c>
      <c r="AQ119" s="911"/>
      <c r="AR119" s="911"/>
      <c r="AS119" s="911"/>
      <c r="AT119" s="912"/>
      <c r="AU119" s="741"/>
      <c r="AV119" s="742"/>
      <c r="AW119" s="742"/>
      <c r="AX119" s="742"/>
      <c r="AY119" s="742"/>
      <c r="AZ119" s="84" t="s">
        <v>279</v>
      </c>
      <c r="BA119" s="84"/>
      <c r="BB119" s="84"/>
      <c r="BC119" s="84"/>
      <c r="BD119" s="84"/>
      <c r="BE119" s="84"/>
      <c r="BF119" s="84"/>
      <c r="BG119" s="84"/>
      <c r="BH119" s="84"/>
      <c r="BI119" s="84"/>
      <c r="BJ119" s="84"/>
      <c r="BK119" s="84"/>
      <c r="BL119" s="84"/>
      <c r="BM119" s="84"/>
      <c r="BN119" s="84"/>
      <c r="BO119" s="891" t="s">
        <v>173</v>
      </c>
      <c r="BP119" s="892"/>
      <c r="BQ119" s="887">
        <v>25673622</v>
      </c>
      <c r="BR119" s="888"/>
      <c r="BS119" s="888"/>
      <c r="BT119" s="888"/>
      <c r="BU119" s="888"/>
      <c r="BV119" s="888">
        <v>25197764</v>
      </c>
      <c r="BW119" s="888"/>
      <c r="BX119" s="888"/>
      <c r="BY119" s="888"/>
      <c r="BZ119" s="888"/>
      <c r="CA119" s="888">
        <v>25523073</v>
      </c>
      <c r="CB119" s="888"/>
      <c r="CC119" s="888"/>
      <c r="CD119" s="888"/>
      <c r="CE119" s="888"/>
      <c r="CF119" s="758"/>
      <c r="CG119" s="759"/>
      <c r="CH119" s="759"/>
      <c r="CI119" s="759"/>
      <c r="CJ119" s="895"/>
      <c r="CK119" s="747"/>
      <c r="CL119" s="748"/>
      <c r="CM119" s="859" t="s">
        <v>496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810" t="s">
        <v>208</v>
      </c>
      <c r="DH119" s="811"/>
      <c r="DI119" s="811"/>
      <c r="DJ119" s="811"/>
      <c r="DK119" s="812"/>
      <c r="DL119" s="813" t="s">
        <v>208</v>
      </c>
      <c r="DM119" s="811"/>
      <c r="DN119" s="811"/>
      <c r="DO119" s="811"/>
      <c r="DP119" s="812"/>
      <c r="DQ119" s="813" t="s">
        <v>208</v>
      </c>
      <c r="DR119" s="811"/>
      <c r="DS119" s="811"/>
      <c r="DT119" s="811"/>
      <c r="DU119" s="812"/>
      <c r="DV119" s="876" t="s">
        <v>208</v>
      </c>
      <c r="DW119" s="877"/>
      <c r="DX119" s="877"/>
      <c r="DY119" s="877"/>
      <c r="DZ119" s="878"/>
    </row>
    <row r="120" spans="1:130" s="55" customFormat="1" ht="26.25" customHeight="1" x14ac:dyDescent="0.2">
      <c r="A120" s="750"/>
      <c r="B120" s="746"/>
      <c r="C120" s="793" t="s">
        <v>137</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86" t="s">
        <v>208</v>
      </c>
      <c r="AB120" s="787"/>
      <c r="AC120" s="787"/>
      <c r="AD120" s="787"/>
      <c r="AE120" s="788"/>
      <c r="AF120" s="789" t="s">
        <v>208</v>
      </c>
      <c r="AG120" s="787"/>
      <c r="AH120" s="787"/>
      <c r="AI120" s="787"/>
      <c r="AJ120" s="788"/>
      <c r="AK120" s="789" t="s">
        <v>208</v>
      </c>
      <c r="AL120" s="787"/>
      <c r="AM120" s="787"/>
      <c r="AN120" s="787"/>
      <c r="AO120" s="788"/>
      <c r="AP120" s="796" t="s">
        <v>208</v>
      </c>
      <c r="AQ120" s="797"/>
      <c r="AR120" s="797"/>
      <c r="AS120" s="797"/>
      <c r="AT120" s="798"/>
      <c r="AU120" s="712" t="s">
        <v>485</v>
      </c>
      <c r="AV120" s="713"/>
      <c r="AW120" s="713"/>
      <c r="AX120" s="713"/>
      <c r="AY120" s="714"/>
      <c r="AZ120" s="879" t="s">
        <v>225</v>
      </c>
      <c r="BA120" s="838"/>
      <c r="BB120" s="838"/>
      <c r="BC120" s="838"/>
      <c r="BD120" s="838"/>
      <c r="BE120" s="838"/>
      <c r="BF120" s="838"/>
      <c r="BG120" s="838"/>
      <c r="BH120" s="838"/>
      <c r="BI120" s="838"/>
      <c r="BJ120" s="838"/>
      <c r="BK120" s="838"/>
      <c r="BL120" s="838"/>
      <c r="BM120" s="838"/>
      <c r="BN120" s="838"/>
      <c r="BO120" s="838"/>
      <c r="BP120" s="839"/>
      <c r="BQ120" s="880">
        <v>4421246</v>
      </c>
      <c r="BR120" s="881"/>
      <c r="BS120" s="881"/>
      <c r="BT120" s="881"/>
      <c r="BU120" s="881"/>
      <c r="BV120" s="881">
        <v>4309538</v>
      </c>
      <c r="BW120" s="881"/>
      <c r="BX120" s="881"/>
      <c r="BY120" s="881"/>
      <c r="BZ120" s="881"/>
      <c r="CA120" s="881">
        <v>4871333</v>
      </c>
      <c r="CB120" s="881"/>
      <c r="CC120" s="881"/>
      <c r="CD120" s="881"/>
      <c r="CE120" s="881"/>
      <c r="CF120" s="896">
        <v>54.6</v>
      </c>
      <c r="CG120" s="897"/>
      <c r="CH120" s="897"/>
      <c r="CI120" s="897"/>
      <c r="CJ120" s="897"/>
      <c r="CK120" s="720" t="s">
        <v>276</v>
      </c>
      <c r="CL120" s="721"/>
      <c r="CM120" s="721"/>
      <c r="CN120" s="721"/>
      <c r="CO120" s="722"/>
      <c r="CP120" s="898" t="s">
        <v>355</v>
      </c>
      <c r="CQ120" s="899"/>
      <c r="CR120" s="899"/>
      <c r="CS120" s="899"/>
      <c r="CT120" s="899"/>
      <c r="CU120" s="899"/>
      <c r="CV120" s="899"/>
      <c r="CW120" s="899"/>
      <c r="CX120" s="899"/>
      <c r="CY120" s="899"/>
      <c r="CZ120" s="899"/>
      <c r="DA120" s="899"/>
      <c r="DB120" s="899"/>
      <c r="DC120" s="899"/>
      <c r="DD120" s="899"/>
      <c r="DE120" s="899"/>
      <c r="DF120" s="900"/>
      <c r="DG120" s="880" t="s">
        <v>208</v>
      </c>
      <c r="DH120" s="881"/>
      <c r="DI120" s="881"/>
      <c r="DJ120" s="881"/>
      <c r="DK120" s="881"/>
      <c r="DL120" s="881" t="s">
        <v>208</v>
      </c>
      <c r="DM120" s="881"/>
      <c r="DN120" s="881"/>
      <c r="DO120" s="881"/>
      <c r="DP120" s="881"/>
      <c r="DQ120" s="881">
        <v>6279793</v>
      </c>
      <c r="DR120" s="881"/>
      <c r="DS120" s="881"/>
      <c r="DT120" s="881"/>
      <c r="DU120" s="881"/>
      <c r="DV120" s="882">
        <v>70.3</v>
      </c>
      <c r="DW120" s="882"/>
      <c r="DX120" s="882"/>
      <c r="DY120" s="882"/>
      <c r="DZ120" s="883"/>
    </row>
    <row r="121" spans="1:130" s="55" customFormat="1" ht="26.25" customHeight="1" x14ac:dyDescent="0.2">
      <c r="A121" s="750"/>
      <c r="B121" s="746"/>
      <c r="C121" s="901" t="s">
        <v>139</v>
      </c>
      <c r="D121" s="902"/>
      <c r="E121" s="902"/>
      <c r="F121" s="902"/>
      <c r="G121" s="902"/>
      <c r="H121" s="902"/>
      <c r="I121" s="902"/>
      <c r="J121" s="902"/>
      <c r="K121" s="902"/>
      <c r="L121" s="902"/>
      <c r="M121" s="902"/>
      <c r="N121" s="902"/>
      <c r="O121" s="902"/>
      <c r="P121" s="902"/>
      <c r="Q121" s="902"/>
      <c r="R121" s="902"/>
      <c r="S121" s="902"/>
      <c r="T121" s="902"/>
      <c r="U121" s="902"/>
      <c r="V121" s="902"/>
      <c r="W121" s="902"/>
      <c r="X121" s="902"/>
      <c r="Y121" s="902"/>
      <c r="Z121" s="903"/>
      <c r="AA121" s="786" t="s">
        <v>208</v>
      </c>
      <c r="AB121" s="787"/>
      <c r="AC121" s="787"/>
      <c r="AD121" s="787"/>
      <c r="AE121" s="788"/>
      <c r="AF121" s="789" t="s">
        <v>208</v>
      </c>
      <c r="AG121" s="787"/>
      <c r="AH121" s="787"/>
      <c r="AI121" s="787"/>
      <c r="AJ121" s="788"/>
      <c r="AK121" s="789" t="s">
        <v>208</v>
      </c>
      <c r="AL121" s="787"/>
      <c r="AM121" s="787"/>
      <c r="AN121" s="787"/>
      <c r="AO121" s="788"/>
      <c r="AP121" s="796" t="s">
        <v>208</v>
      </c>
      <c r="AQ121" s="797"/>
      <c r="AR121" s="797"/>
      <c r="AS121" s="797"/>
      <c r="AT121" s="798"/>
      <c r="AU121" s="715"/>
      <c r="AV121" s="716"/>
      <c r="AW121" s="716"/>
      <c r="AX121" s="716"/>
      <c r="AY121" s="717"/>
      <c r="AZ121" s="854" t="s">
        <v>497</v>
      </c>
      <c r="BA121" s="770"/>
      <c r="BB121" s="770"/>
      <c r="BC121" s="770"/>
      <c r="BD121" s="770"/>
      <c r="BE121" s="770"/>
      <c r="BF121" s="770"/>
      <c r="BG121" s="770"/>
      <c r="BH121" s="770"/>
      <c r="BI121" s="770"/>
      <c r="BJ121" s="770"/>
      <c r="BK121" s="770"/>
      <c r="BL121" s="770"/>
      <c r="BM121" s="770"/>
      <c r="BN121" s="770"/>
      <c r="BO121" s="770"/>
      <c r="BP121" s="771"/>
      <c r="BQ121" s="855">
        <v>1742814</v>
      </c>
      <c r="BR121" s="856"/>
      <c r="BS121" s="856"/>
      <c r="BT121" s="856"/>
      <c r="BU121" s="856"/>
      <c r="BV121" s="856">
        <v>1724470</v>
      </c>
      <c r="BW121" s="856"/>
      <c r="BX121" s="856"/>
      <c r="BY121" s="856"/>
      <c r="BZ121" s="856"/>
      <c r="CA121" s="856">
        <v>1720776</v>
      </c>
      <c r="CB121" s="856"/>
      <c r="CC121" s="856"/>
      <c r="CD121" s="856"/>
      <c r="CE121" s="856"/>
      <c r="CF121" s="904">
        <v>19.3</v>
      </c>
      <c r="CG121" s="905"/>
      <c r="CH121" s="905"/>
      <c r="CI121" s="905"/>
      <c r="CJ121" s="905"/>
      <c r="CK121" s="723"/>
      <c r="CL121" s="724"/>
      <c r="CM121" s="724"/>
      <c r="CN121" s="724"/>
      <c r="CO121" s="725"/>
      <c r="CP121" s="873" t="s">
        <v>470</v>
      </c>
      <c r="CQ121" s="874"/>
      <c r="CR121" s="874"/>
      <c r="CS121" s="874"/>
      <c r="CT121" s="874"/>
      <c r="CU121" s="874"/>
      <c r="CV121" s="874"/>
      <c r="CW121" s="874"/>
      <c r="CX121" s="874"/>
      <c r="CY121" s="874"/>
      <c r="CZ121" s="874"/>
      <c r="DA121" s="874"/>
      <c r="DB121" s="874"/>
      <c r="DC121" s="874"/>
      <c r="DD121" s="874"/>
      <c r="DE121" s="874"/>
      <c r="DF121" s="875"/>
      <c r="DG121" s="855">
        <v>1576304</v>
      </c>
      <c r="DH121" s="856"/>
      <c r="DI121" s="856"/>
      <c r="DJ121" s="856"/>
      <c r="DK121" s="856"/>
      <c r="DL121" s="856">
        <v>1433814</v>
      </c>
      <c r="DM121" s="856"/>
      <c r="DN121" s="856"/>
      <c r="DO121" s="856"/>
      <c r="DP121" s="856"/>
      <c r="DQ121" s="856">
        <v>1293341</v>
      </c>
      <c r="DR121" s="856"/>
      <c r="DS121" s="856"/>
      <c r="DT121" s="856"/>
      <c r="DU121" s="856"/>
      <c r="DV121" s="857">
        <v>14.5</v>
      </c>
      <c r="DW121" s="857"/>
      <c r="DX121" s="857"/>
      <c r="DY121" s="857"/>
      <c r="DZ121" s="858"/>
    </row>
    <row r="122" spans="1:130" s="55" customFormat="1" ht="26.25" customHeight="1" x14ac:dyDescent="0.2">
      <c r="A122" s="750"/>
      <c r="B122" s="746"/>
      <c r="C122" s="793" t="s">
        <v>491</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86" t="s">
        <v>208</v>
      </c>
      <c r="AB122" s="787"/>
      <c r="AC122" s="787"/>
      <c r="AD122" s="787"/>
      <c r="AE122" s="788"/>
      <c r="AF122" s="789" t="s">
        <v>208</v>
      </c>
      <c r="AG122" s="787"/>
      <c r="AH122" s="787"/>
      <c r="AI122" s="787"/>
      <c r="AJ122" s="788"/>
      <c r="AK122" s="789" t="s">
        <v>208</v>
      </c>
      <c r="AL122" s="787"/>
      <c r="AM122" s="787"/>
      <c r="AN122" s="787"/>
      <c r="AO122" s="788"/>
      <c r="AP122" s="796" t="s">
        <v>208</v>
      </c>
      <c r="AQ122" s="797"/>
      <c r="AR122" s="797"/>
      <c r="AS122" s="797"/>
      <c r="AT122" s="798"/>
      <c r="AU122" s="715"/>
      <c r="AV122" s="716"/>
      <c r="AW122" s="716"/>
      <c r="AX122" s="716"/>
      <c r="AY122" s="717"/>
      <c r="AZ122" s="884" t="s">
        <v>499</v>
      </c>
      <c r="BA122" s="885"/>
      <c r="BB122" s="885"/>
      <c r="BC122" s="885"/>
      <c r="BD122" s="885"/>
      <c r="BE122" s="885"/>
      <c r="BF122" s="885"/>
      <c r="BG122" s="885"/>
      <c r="BH122" s="885"/>
      <c r="BI122" s="885"/>
      <c r="BJ122" s="885"/>
      <c r="BK122" s="885"/>
      <c r="BL122" s="885"/>
      <c r="BM122" s="885"/>
      <c r="BN122" s="885"/>
      <c r="BO122" s="885"/>
      <c r="BP122" s="886"/>
      <c r="BQ122" s="887">
        <v>15009131</v>
      </c>
      <c r="BR122" s="888"/>
      <c r="BS122" s="888"/>
      <c r="BT122" s="888"/>
      <c r="BU122" s="888"/>
      <c r="BV122" s="888">
        <v>14963670</v>
      </c>
      <c r="BW122" s="888"/>
      <c r="BX122" s="888"/>
      <c r="BY122" s="888"/>
      <c r="BZ122" s="888"/>
      <c r="CA122" s="888">
        <v>15316883</v>
      </c>
      <c r="CB122" s="888"/>
      <c r="CC122" s="888"/>
      <c r="CD122" s="888"/>
      <c r="CE122" s="888"/>
      <c r="CF122" s="889">
        <v>171.6</v>
      </c>
      <c r="CG122" s="890"/>
      <c r="CH122" s="890"/>
      <c r="CI122" s="890"/>
      <c r="CJ122" s="890"/>
      <c r="CK122" s="723"/>
      <c r="CL122" s="724"/>
      <c r="CM122" s="724"/>
      <c r="CN122" s="724"/>
      <c r="CO122" s="725"/>
      <c r="CP122" s="873" t="s">
        <v>467</v>
      </c>
      <c r="CQ122" s="874"/>
      <c r="CR122" s="874"/>
      <c r="CS122" s="874"/>
      <c r="CT122" s="874"/>
      <c r="CU122" s="874"/>
      <c r="CV122" s="874"/>
      <c r="CW122" s="874"/>
      <c r="CX122" s="874"/>
      <c r="CY122" s="874"/>
      <c r="CZ122" s="874"/>
      <c r="DA122" s="874"/>
      <c r="DB122" s="874"/>
      <c r="DC122" s="874"/>
      <c r="DD122" s="874"/>
      <c r="DE122" s="874"/>
      <c r="DF122" s="875"/>
      <c r="DG122" s="855">
        <v>318140</v>
      </c>
      <c r="DH122" s="856"/>
      <c r="DI122" s="856"/>
      <c r="DJ122" s="856"/>
      <c r="DK122" s="856"/>
      <c r="DL122" s="856">
        <v>296092</v>
      </c>
      <c r="DM122" s="856"/>
      <c r="DN122" s="856"/>
      <c r="DO122" s="856"/>
      <c r="DP122" s="856"/>
      <c r="DQ122" s="856">
        <v>236996</v>
      </c>
      <c r="DR122" s="856"/>
      <c r="DS122" s="856"/>
      <c r="DT122" s="856"/>
      <c r="DU122" s="856"/>
      <c r="DV122" s="857">
        <v>2.7</v>
      </c>
      <c r="DW122" s="857"/>
      <c r="DX122" s="857"/>
      <c r="DY122" s="857"/>
      <c r="DZ122" s="858"/>
    </row>
    <row r="123" spans="1:130" s="55" customFormat="1" ht="26.25" customHeight="1" x14ac:dyDescent="0.2">
      <c r="A123" s="750"/>
      <c r="B123" s="746"/>
      <c r="C123" s="793" t="s">
        <v>492</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86" t="s">
        <v>208</v>
      </c>
      <c r="AB123" s="787"/>
      <c r="AC123" s="787"/>
      <c r="AD123" s="787"/>
      <c r="AE123" s="788"/>
      <c r="AF123" s="789" t="s">
        <v>208</v>
      </c>
      <c r="AG123" s="787"/>
      <c r="AH123" s="787"/>
      <c r="AI123" s="787"/>
      <c r="AJ123" s="788"/>
      <c r="AK123" s="789" t="s">
        <v>208</v>
      </c>
      <c r="AL123" s="787"/>
      <c r="AM123" s="787"/>
      <c r="AN123" s="787"/>
      <c r="AO123" s="788"/>
      <c r="AP123" s="796" t="s">
        <v>208</v>
      </c>
      <c r="AQ123" s="797"/>
      <c r="AR123" s="797"/>
      <c r="AS123" s="797"/>
      <c r="AT123" s="798"/>
      <c r="AU123" s="718"/>
      <c r="AV123" s="719"/>
      <c r="AW123" s="719"/>
      <c r="AX123" s="719"/>
      <c r="AY123" s="719"/>
      <c r="AZ123" s="84" t="s">
        <v>279</v>
      </c>
      <c r="BA123" s="84"/>
      <c r="BB123" s="84"/>
      <c r="BC123" s="84"/>
      <c r="BD123" s="84"/>
      <c r="BE123" s="84"/>
      <c r="BF123" s="84"/>
      <c r="BG123" s="84"/>
      <c r="BH123" s="84"/>
      <c r="BI123" s="84"/>
      <c r="BJ123" s="84"/>
      <c r="BK123" s="84"/>
      <c r="BL123" s="84"/>
      <c r="BM123" s="84"/>
      <c r="BN123" s="84"/>
      <c r="BO123" s="891" t="s">
        <v>500</v>
      </c>
      <c r="BP123" s="892"/>
      <c r="BQ123" s="893">
        <v>21173191</v>
      </c>
      <c r="BR123" s="894"/>
      <c r="BS123" s="894"/>
      <c r="BT123" s="894"/>
      <c r="BU123" s="894"/>
      <c r="BV123" s="894">
        <v>20997678</v>
      </c>
      <c r="BW123" s="894"/>
      <c r="BX123" s="894"/>
      <c r="BY123" s="894"/>
      <c r="BZ123" s="894"/>
      <c r="CA123" s="894">
        <v>21908992</v>
      </c>
      <c r="CB123" s="894"/>
      <c r="CC123" s="894"/>
      <c r="CD123" s="894"/>
      <c r="CE123" s="894"/>
      <c r="CF123" s="758"/>
      <c r="CG123" s="759"/>
      <c r="CH123" s="759"/>
      <c r="CI123" s="759"/>
      <c r="CJ123" s="895"/>
      <c r="CK123" s="723"/>
      <c r="CL123" s="724"/>
      <c r="CM123" s="724"/>
      <c r="CN123" s="724"/>
      <c r="CO123" s="725"/>
      <c r="CP123" s="873" t="s">
        <v>469</v>
      </c>
      <c r="CQ123" s="874"/>
      <c r="CR123" s="874"/>
      <c r="CS123" s="874"/>
      <c r="CT123" s="874"/>
      <c r="CU123" s="874"/>
      <c r="CV123" s="874"/>
      <c r="CW123" s="874"/>
      <c r="CX123" s="874"/>
      <c r="CY123" s="874"/>
      <c r="CZ123" s="874"/>
      <c r="DA123" s="874"/>
      <c r="DB123" s="874"/>
      <c r="DC123" s="874"/>
      <c r="DD123" s="874"/>
      <c r="DE123" s="874"/>
      <c r="DF123" s="875"/>
      <c r="DG123" s="786" t="s">
        <v>208</v>
      </c>
      <c r="DH123" s="787"/>
      <c r="DI123" s="787"/>
      <c r="DJ123" s="787"/>
      <c r="DK123" s="788"/>
      <c r="DL123" s="789" t="s">
        <v>208</v>
      </c>
      <c r="DM123" s="787"/>
      <c r="DN123" s="787"/>
      <c r="DO123" s="787"/>
      <c r="DP123" s="788"/>
      <c r="DQ123" s="789">
        <v>47356</v>
      </c>
      <c r="DR123" s="787"/>
      <c r="DS123" s="787"/>
      <c r="DT123" s="787"/>
      <c r="DU123" s="788"/>
      <c r="DV123" s="796">
        <v>0.5</v>
      </c>
      <c r="DW123" s="797"/>
      <c r="DX123" s="797"/>
      <c r="DY123" s="797"/>
      <c r="DZ123" s="798"/>
    </row>
    <row r="124" spans="1:130" s="55" customFormat="1" ht="26.25" customHeight="1" x14ac:dyDescent="0.2">
      <c r="A124" s="750"/>
      <c r="B124" s="746"/>
      <c r="C124" s="793" t="s">
        <v>340</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86" t="s">
        <v>208</v>
      </c>
      <c r="AB124" s="787"/>
      <c r="AC124" s="787"/>
      <c r="AD124" s="787"/>
      <c r="AE124" s="788"/>
      <c r="AF124" s="789" t="s">
        <v>208</v>
      </c>
      <c r="AG124" s="787"/>
      <c r="AH124" s="787"/>
      <c r="AI124" s="787"/>
      <c r="AJ124" s="788"/>
      <c r="AK124" s="789" t="s">
        <v>208</v>
      </c>
      <c r="AL124" s="787"/>
      <c r="AM124" s="787"/>
      <c r="AN124" s="787"/>
      <c r="AO124" s="788"/>
      <c r="AP124" s="796" t="s">
        <v>208</v>
      </c>
      <c r="AQ124" s="797"/>
      <c r="AR124" s="797"/>
      <c r="AS124" s="797"/>
      <c r="AT124" s="798"/>
      <c r="AU124" s="867" t="s">
        <v>501</v>
      </c>
      <c r="AV124" s="868"/>
      <c r="AW124" s="868"/>
      <c r="AX124" s="868"/>
      <c r="AY124" s="868"/>
      <c r="AZ124" s="868"/>
      <c r="BA124" s="868"/>
      <c r="BB124" s="868"/>
      <c r="BC124" s="868"/>
      <c r="BD124" s="868"/>
      <c r="BE124" s="868"/>
      <c r="BF124" s="868"/>
      <c r="BG124" s="868"/>
      <c r="BH124" s="868"/>
      <c r="BI124" s="868"/>
      <c r="BJ124" s="868"/>
      <c r="BK124" s="868"/>
      <c r="BL124" s="868"/>
      <c r="BM124" s="868"/>
      <c r="BN124" s="868"/>
      <c r="BO124" s="868"/>
      <c r="BP124" s="869"/>
      <c r="BQ124" s="870">
        <v>52.4</v>
      </c>
      <c r="BR124" s="871"/>
      <c r="BS124" s="871"/>
      <c r="BT124" s="871"/>
      <c r="BU124" s="871"/>
      <c r="BV124" s="871">
        <v>48.5</v>
      </c>
      <c r="BW124" s="871"/>
      <c r="BX124" s="871"/>
      <c r="BY124" s="871"/>
      <c r="BZ124" s="871"/>
      <c r="CA124" s="871">
        <v>40.4</v>
      </c>
      <c r="CB124" s="871"/>
      <c r="CC124" s="871"/>
      <c r="CD124" s="871"/>
      <c r="CE124" s="871"/>
      <c r="CF124" s="766"/>
      <c r="CG124" s="767"/>
      <c r="CH124" s="767"/>
      <c r="CI124" s="767"/>
      <c r="CJ124" s="872"/>
      <c r="CK124" s="726"/>
      <c r="CL124" s="726"/>
      <c r="CM124" s="726"/>
      <c r="CN124" s="726"/>
      <c r="CO124" s="727"/>
      <c r="CP124" s="873" t="s">
        <v>502</v>
      </c>
      <c r="CQ124" s="874"/>
      <c r="CR124" s="874"/>
      <c r="CS124" s="874"/>
      <c r="CT124" s="874"/>
      <c r="CU124" s="874"/>
      <c r="CV124" s="874"/>
      <c r="CW124" s="874"/>
      <c r="CX124" s="874"/>
      <c r="CY124" s="874"/>
      <c r="CZ124" s="874"/>
      <c r="DA124" s="874"/>
      <c r="DB124" s="874"/>
      <c r="DC124" s="874"/>
      <c r="DD124" s="874"/>
      <c r="DE124" s="874"/>
      <c r="DF124" s="875"/>
      <c r="DG124" s="810">
        <v>5932883</v>
      </c>
      <c r="DH124" s="811"/>
      <c r="DI124" s="811"/>
      <c r="DJ124" s="811"/>
      <c r="DK124" s="812"/>
      <c r="DL124" s="813">
        <v>6065202</v>
      </c>
      <c r="DM124" s="811"/>
      <c r="DN124" s="811"/>
      <c r="DO124" s="811"/>
      <c r="DP124" s="812"/>
      <c r="DQ124" s="813">
        <v>8408</v>
      </c>
      <c r="DR124" s="811"/>
      <c r="DS124" s="811"/>
      <c r="DT124" s="811"/>
      <c r="DU124" s="812"/>
      <c r="DV124" s="876">
        <v>0.1</v>
      </c>
      <c r="DW124" s="877"/>
      <c r="DX124" s="877"/>
      <c r="DY124" s="877"/>
      <c r="DZ124" s="878"/>
    </row>
    <row r="125" spans="1:130" s="55" customFormat="1" ht="26.25" customHeight="1" x14ac:dyDescent="0.2">
      <c r="A125" s="750"/>
      <c r="B125" s="746"/>
      <c r="C125" s="793" t="s">
        <v>495</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86" t="s">
        <v>208</v>
      </c>
      <c r="AB125" s="787"/>
      <c r="AC125" s="787"/>
      <c r="AD125" s="787"/>
      <c r="AE125" s="788"/>
      <c r="AF125" s="789" t="s">
        <v>208</v>
      </c>
      <c r="AG125" s="787"/>
      <c r="AH125" s="787"/>
      <c r="AI125" s="787"/>
      <c r="AJ125" s="788"/>
      <c r="AK125" s="789" t="s">
        <v>208</v>
      </c>
      <c r="AL125" s="787"/>
      <c r="AM125" s="787"/>
      <c r="AN125" s="787"/>
      <c r="AO125" s="788"/>
      <c r="AP125" s="796" t="s">
        <v>208</v>
      </c>
      <c r="AQ125" s="797"/>
      <c r="AR125" s="797"/>
      <c r="AS125" s="797"/>
      <c r="AT125" s="798"/>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503</v>
      </c>
      <c r="CL125" s="721"/>
      <c r="CM125" s="721"/>
      <c r="CN125" s="721"/>
      <c r="CO125" s="722"/>
      <c r="CP125" s="879" t="s">
        <v>143</v>
      </c>
      <c r="CQ125" s="838"/>
      <c r="CR125" s="838"/>
      <c r="CS125" s="838"/>
      <c r="CT125" s="838"/>
      <c r="CU125" s="838"/>
      <c r="CV125" s="838"/>
      <c r="CW125" s="838"/>
      <c r="CX125" s="838"/>
      <c r="CY125" s="838"/>
      <c r="CZ125" s="838"/>
      <c r="DA125" s="838"/>
      <c r="DB125" s="838"/>
      <c r="DC125" s="838"/>
      <c r="DD125" s="838"/>
      <c r="DE125" s="838"/>
      <c r="DF125" s="839"/>
      <c r="DG125" s="880" t="s">
        <v>208</v>
      </c>
      <c r="DH125" s="881"/>
      <c r="DI125" s="881"/>
      <c r="DJ125" s="881"/>
      <c r="DK125" s="881"/>
      <c r="DL125" s="881" t="s">
        <v>208</v>
      </c>
      <c r="DM125" s="881"/>
      <c r="DN125" s="881"/>
      <c r="DO125" s="881"/>
      <c r="DP125" s="881"/>
      <c r="DQ125" s="881" t="s">
        <v>208</v>
      </c>
      <c r="DR125" s="881"/>
      <c r="DS125" s="881"/>
      <c r="DT125" s="881"/>
      <c r="DU125" s="881"/>
      <c r="DV125" s="882" t="s">
        <v>208</v>
      </c>
      <c r="DW125" s="882"/>
      <c r="DX125" s="882"/>
      <c r="DY125" s="882"/>
      <c r="DZ125" s="883"/>
    </row>
    <row r="126" spans="1:130" s="55" customFormat="1" ht="26.25" customHeight="1" x14ac:dyDescent="0.2">
      <c r="A126" s="750"/>
      <c r="B126" s="746"/>
      <c r="C126" s="793" t="s">
        <v>496</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86" t="s">
        <v>208</v>
      </c>
      <c r="AB126" s="787"/>
      <c r="AC126" s="787"/>
      <c r="AD126" s="787"/>
      <c r="AE126" s="788"/>
      <c r="AF126" s="789" t="s">
        <v>208</v>
      </c>
      <c r="AG126" s="787"/>
      <c r="AH126" s="787"/>
      <c r="AI126" s="787"/>
      <c r="AJ126" s="788"/>
      <c r="AK126" s="789" t="s">
        <v>208</v>
      </c>
      <c r="AL126" s="787"/>
      <c r="AM126" s="787"/>
      <c r="AN126" s="787"/>
      <c r="AO126" s="788"/>
      <c r="AP126" s="796" t="s">
        <v>208</v>
      </c>
      <c r="AQ126" s="797"/>
      <c r="AR126" s="797"/>
      <c r="AS126" s="797"/>
      <c r="AT126" s="79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4" t="s">
        <v>422</v>
      </c>
      <c r="CQ126" s="770"/>
      <c r="CR126" s="770"/>
      <c r="CS126" s="770"/>
      <c r="CT126" s="770"/>
      <c r="CU126" s="770"/>
      <c r="CV126" s="770"/>
      <c r="CW126" s="770"/>
      <c r="CX126" s="770"/>
      <c r="CY126" s="770"/>
      <c r="CZ126" s="770"/>
      <c r="DA126" s="770"/>
      <c r="DB126" s="770"/>
      <c r="DC126" s="770"/>
      <c r="DD126" s="770"/>
      <c r="DE126" s="770"/>
      <c r="DF126" s="771"/>
      <c r="DG126" s="855">
        <v>419637</v>
      </c>
      <c r="DH126" s="856"/>
      <c r="DI126" s="856"/>
      <c r="DJ126" s="856"/>
      <c r="DK126" s="856"/>
      <c r="DL126" s="856">
        <v>550339</v>
      </c>
      <c r="DM126" s="856"/>
      <c r="DN126" s="856"/>
      <c r="DO126" s="856"/>
      <c r="DP126" s="856"/>
      <c r="DQ126" s="856">
        <v>622504</v>
      </c>
      <c r="DR126" s="856"/>
      <c r="DS126" s="856"/>
      <c r="DT126" s="856"/>
      <c r="DU126" s="856"/>
      <c r="DV126" s="857">
        <v>7</v>
      </c>
      <c r="DW126" s="857"/>
      <c r="DX126" s="857"/>
      <c r="DY126" s="857"/>
      <c r="DZ126" s="858"/>
    </row>
    <row r="127" spans="1:130" s="55" customFormat="1" ht="26.25" customHeight="1" x14ac:dyDescent="0.2">
      <c r="A127" s="751"/>
      <c r="B127" s="748"/>
      <c r="C127" s="859" t="s">
        <v>78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86" t="s">
        <v>208</v>
      </c>
      <c r="AB127" s="787"/>
      <c r="AC127" s="787"/>
      <c r="AD127" s="787"/>
      <c r="AE127" s="788"/>
      <c r="AF127" s="789" t="s">
        <v>208</v>
      </c>
      <c r="AG127" s="787"/>
      <c r="AH127" s="787"/>
      <c r="AI127" s="787"/>
      <c r="AJ127" s="788"/>
      <c r="AK127" s="789" t="s">
        <v>208</v>
      </c>
      <c r="AL127" s="787"/>
      <c r="AM127" s="787"/>
      <c r="AN127" s="787"/>
      <c r="AO127" s="788"/>
      <c r="AP127" s="796" t="s">
        <v>208</v>
      </c>
      <c r="AQ127" s="797"/>
      <c r="AR127" s="797"/>
      <c r="AS127" s="797"/>
      <c r="AT127" s="798"/>
      <c r="AU127" s="78"/>
      <c r="AV127" s="78"/>
      <c r="AW127" s="78"/>
      <c r="AX127" s="862" t="s">
        <v>506</v>
      </c>
      <c r="AY127" s="863"/>
      <c r="AZ127" s="863"/>
      <c r="BA127" s="863"/>
      <c r="BB127" s="863"/>
      <c r="BC127" s="863"/>
      <c r="BD127" s="863"/>
      <c r="BE127" s="864"/>
      <c r="BF127" s="865" t="s">
        <v>241</v>
      </c>
      <c r="BG127" s="863"/>
      <c r="BH127" s="863"/>
      <c r="BI127" s="863"/>
      <c r="BJ127" s="863"/>
      <c r="BK127" s="863"/>
      <c r="BL127" s="864"/>
      <c r="BM127" s="865" t="s">
        <v>423</v>
      </c>
      <c r="BN127" s="863"/>
      <c r="BO127" s="863"/>
      <c r="BP127" s="863"/>
      <c r="BQ127" s="863"/>
      <c r="BR127" s="863"/>
      <c r="BS127" s="864"/>
      <c r="BT127" s="865" t="s">
        <v>414</v>
      </c>
      <c r="BU127" s="863"/>
      <c r="BV127" s="863"/>
      <c r="BW127" s="863"/>
      <c r="BX127" s="863"/>
      <c r="BY127" s="863"/>
      <c r="BZ127" s="866"/>
      <c r="CA127" s="78"/>
      <c r="CB127" s="78"/>
      <c r="CC127" s="78"/>
      <c r="CD127" s="90"/>
      <c r="CE127" s="90"/>
      <c r="CF127" s="90"/>
      <c r="CG127" s="75"/>
      <c r="CH127" s="75"/>
      <c r="CI127" s="75"/>
      <c r="CJ127" s="91"/>
      <c r="CK127" s="729"/>
      <c r="CL127" s="724"/>
      <c r="CM127" s="724"/>
      <c r="CN127" s="724"/>
      <c r="CO127" s="725"/>
      <c r="CP127" s="854" t="s">
        <v>452</v>
      </c>
      <c r="CQ127" s="770"/>
      <c r="CR127" s="770"/>
      <c r="CS127" s="770"/>
      <c r="CT127" s="770"/>
      <c r="CU127" s="770"/>
      <c r="CV127" s="770"/>
      <c r="CW127" s="770"/>
      <c r="CX127" s="770"/>
      <c r="CY127" s="770"/>
      <c r="CZ127" s="770"/>
      <c r="DA127" s="770"/>
      <c r="DB127" s="770"/>
      <c r="DC127" s="770"/>
      <c r="DD127" s="770"/>
      <c r="DE127" s="770"/>
      <c r="DF127" s="771"/>
      <c r="DG127" s="855" t="s">
        <v>208</v>
      </c>
      <c r="DH127" s="856"/>
      <c r="DI127" s="856"/>
      <c r="DJ127" s="856"/>
      <c r="DK127" s="856"/>
      <c r="DL127" s="856" t="s">
        <v>208</v>
      </c>
      <c r="DM127" s="856"/>
      <c r="DN127" s="856"/>
      <c r="DO127" s="856"/>
      <c r="DP127" s="856"/>
      <c r="DQ127" s="856" t="s">
        <v>208</v>
      </c>
      <c r="DR127" s="856"/>
      <c r="DS127" s="856"/>
      <c r="DT127" s="856"/>
      <c r="DU127" s="856"/>
      <c r="DV127" s="857" t="s">
        <v>208</v>
      </c>
      <c r="DW127" s="857"/>
      <c r="DX127" s="857"/>
      <c r="DY127" s="857"/>
      <c r="DZ127" s="858"/>
    </row>
    <row r="128" spans="1:130" s="55" customFormat="1" ht="26.25" customHeight="1" x14ac:dyDescent="0.2">
      <c r="A128" s="826" t="s">
        <v>507</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7</v>
      </c>
      <c r="X128" s="828"/>
      <c r="Y128" s="828"/>
      <c r="Z128" s="829"/>
      <c r="AA128" s="830">
        <v>91861</v>
      </c>
      <c r="AB128" s="831"/>
      <c r="AC128" s="831"/>
      <c r="AD128" s="831"/>
      <c r="AE128" s="832"/>
      <c r="AF128" s="833">
        <v>92519</v>
      </c>
      <c r="AG128" s="831"/>
      <c r="AH128" s="831"/>
      <c r="AI128" s="831"/>
      <c r="AJ128" s="832"/>
      <c r="AK128" s="833">
        <v>88997</v>
      </c>
      <c r="AL128" s="831"/>
      <c r="AM128" s="831"/>
      <c r="AN128" s="831"/>
      <c r="AO128" s="832"/>
      <c r="AP128" s="834"/>
      <c r="AQ128" s="835"/>
      <c r="AR128" s="835"/>
      <c r="AS128" s="835"/>
      <c r="AT128" s="836"/>
      <c r="AU128" s="78"/>
      <c r="AV128" s="78"/>
      <c r="AW128" s="78"/>
      <c r="AX128" s="837" t="s">
        <v>202</v>
      </c>
      <c r="AY128" s="838"/>
      <c r="AZ128" s="838"/>
      <c r="BA128" s="838"/>
      <c r="BB128" s="838"/>
      <c r="BC128" s="838"/>
      <c r="BD128" s="838"/>
      <c r="BE128" s="839"/>
      <c r="BF128" s="840" t="s">
        <v>208</v>
      </c>
      <c r="BG128" s="841"/>
      <c r="BH128" s="841"/>
      <c r="BI128" s="841"/>
      <c r="BJ128" s="841"/>
      <c r="BK128" s="841"/>
      <c r="BL128" s="842"/>
      <c r="BM128" s="840">
        <v>13.28</v>
      </c>
      <c r="BN128" s="841"/>
      <c r="BO128" s="841"/>
      <c r="BP128" s="841"/>
      <c r="BQ128" s="841"/>
      <c r="BR128" s="841"/>
      <c r="BS128" s="842"/>
      <c r="BT128" s="840">
        <v>20</v>
      </c>
      <c r="BU128" s="841"/>
      <c r="BV128" s="841"/>
      <c r="BW128" s="841"/>
      <c r="BX128" s="841"/>
      <c r="BY128" s="841"/>
      <c r="BZ128" s="843"/>
      <c r="CA128" s="90"/>
      <c r="CB128" s="90"/>
      <c r="CC128" s="90"/>
      <c r="CD128" s="90"/>
      <c r="CE128" s="90"/>
      <c r="CF128" s="90"/>
      <c r="CG128" s="75"/>
      <c r="CH128" s="75"/>
      <c r="CI128" s="75"/>
      <c r="CJ128" s="91"/>
      <c r="CK128" s="730"/>
      <c r="CL128" s="731"/>
      <c r="CM128" s="731"/>
      <c r="CN128" s="731"/>
      <c r="CO128" s="732"/>
      <c r="CP128" s="844" t="s">
        <v>404</v>
      </c>
      <c r="CQ128" s="818"/>
      <c r="CR128" s="818"/>
      <c r="CS128" s="818"/>
      <c r="CT128" s="818"/>
      <c r="CU128" s="818"/>
      <c r="CV128" s="818"/>
      <c r="CW128" s="818"/>
      <c r="CX128" s="818"/>
      <c r="CY128" s="818"/>
      <c r="CZ128" s="818"/>
      <c r="DA128" s="818"/>
      <c r="DB128" s="818"/>
      <c r="DC128" s="818"/>
      <c r="DD128" s="818"/>
      <c r="DE128" s="818"/>
      <c r="DF128" s="819"/>
      <c r="DG128" s="845" t="s">
        <v>208</v>
      </c>
      <c r="DH128" s="846"/>
      <c r="DI128" s="846"/>
      <c r="DJ128" s="846"/>
      <c r="DK128" s="846"/>
      <c r="DL128" s="846" t="s">
        <v>208</v>
      </c>
      <c r="DM128" s="846"/>
      <c r="DN128" s="846"/>
      <c r="DO128" s="846"/>
      <c r="DP128" s="846"/>
      <c r="DQ128" s="846" t="s">
        <v>208</v>
      </c>
      <c r="DR128" s="846"/>
      <c r="DS128" s="846"/>
      <c r="DT128" s="846"/>
      <c r="DU128" s="846"/>
      <c r="DV128" s="847" t="s">
        <v>208</v>
      </c>
      <c r="DW128" s="847"/>
      <c r="DX128" s="847"/>
      <c r="DY128" s="847"/>
      <c r="DZ128" s="848"/>
    </row>
    <row r="129" spans="1:131" s="55" customFormat="1" ht="26.25" customHeight="1" x14ac:dyDescent="0.2">
      <c r="A129" s="781" t="s">
        <v>177</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783" t="s">
        <v>246</v>
      </c>
      <c r="X129" s="784"/>
      <c r="Y129" s="784"/>
      <c r="Z129" s="785"/>
      <c r="AA129" s="786">
        <v>10133755</v>
      </c>
      <c r="AB129" s="787"/>
      <c r="AC129" s="787"/>
      <c r="AD129" s="787"/>
      <c r="AE129" s="788"/>
      <c r="AF129" s="789">
        <v>10176534</v>
      </c>
      <c r="AG129" s="787"/>
      <c r="AH129" s="787"/>
      <c r="AI129" s="787"/>
      <c r="AJ129" s="788"/>
      <c r="AK129" s="789">
        <v>10315507</v>
      </c>
      <c r="AL129" s="787"/>
      <c r="AM129" s="787"/>
      <c r="AN129" s="787"/>
      <c r="AO129" s="788"/>
      <c r="AP129" s="790"/>
      <c r="AQ129" s="791"/>
      <c r="AR129" s="791"/>
      <c r="AS129" s="791"/>
      <c r="AT129" s="792"/>
      <c r="AU129" s="80"/>
      <c r="AV129" s="80"/>
      <c r="AW129" s="80"/>
      <c r="AX129" s="769" t="s">
        <v>119</v>
      </c>
      <c r="AY129" s="770"/>
      <c r="AZ129" s="770"/>
      <c r="BA129" s="770"/>
      <c r="BB129" s="770"/>
      <c r="BC129" s="770"/>
      <c r="BD129" s="770"/>
      <c r="BE129" s="771"/>
      <c r="BF129" s="849" t="s">
        <v>208</v>
      </c>
      <c r="BG129" s="850"/>
      <c r="BH129" s="850"/>
      <c r="BI129" s="850"/>
      <c r="BJ129" s="850"/>
      <c r="BK129" s="850"/>
      <c r="BL129" s="851"/>
      <c r="BM129" s="849">
        <v>18.28</v>
      </c>
      <c r="BN129" s="850"/>
      <c r="BO129" s="850"/>
      <c r="BP129" s="850"/>
      <c r="BQ129" s="850"/>
      <c r="BR129" s="850"/>
      <c r="BS129" s="851"/>
      <c r="BT129" s="849">
        <v>30</v>
      </c>
      <c r="BU129" s="852"/>
      <c r="BV129" s="852"/>
      <c r="BW129" s="852"/>
      <c r="BX129" s="852"/>
      <c r="BY129" s="852"/>
      <c r="BZ129" s="85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81" t="s">
        <v>508</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783" t="s">
        <v>509</v>
      </c>
      <c r="X130" s="784"/>
      <c r="Y130" s="784"/>
      <c r="Z130" s="785"/>
      <c r="AA130" s="786">
        <v>1550439</v>
      </c>
      <c r="AB130" s="787"/>
      <c r="AC130" s="787"/>
      <c r="AD130" s="787"/>
      <c r="AE130" s="788"/>
      <c r="AF130" s="789">
        <v>1525281</v>
      </c>
      <c r="AG130" s="787"/>
      <c r="AH130" s="787"/>
      <c r="AI130" s="787"/>
      <c r="AJ130" s="788"/>
      <c r="AK130" s="789">
        <v>1388330</v>
      </c>
      <c r="AL130" s="787"/>
      <c r="AM130" s="787"/>
      <c r="AN130" s="787"/>
      <c r="AO130" s="788"/>
      <c r="AP130" s="790"/>
      <c r="AQ130" s="791"/>
      <c r="AR130" s="791"/>
      <c r="AS130" s="791"/>
      <c r="AT130" s="792"/>
      <c r="AU130" s="80"/>
      <c r="AV130" s="80"/>
      <c r="AW130" s="80"/>
      <c r="AX130" s="769" t="s">
        <v>437</v>
      </c>
      <c r="AY130" s="770"/>
      <c r="AZ130" s="770"/>
      <c r="BA130" s="770"/>
      <c r="BB130" s="770"/>
      <c r="BC130" s="770"/>
      <c r="BD130" s="770"/>
      <c r="BE130" s="771"/>
      <c r="BF130" s="772">
        <v>8.6</v>
      </c>
      <c r="BG130" s="773"/>
      <c r="BH130" s="773"/>
      <c r="BI130" s="773"/>
      <c r="BJ130" s="773"/>
      <c r="BK130" s="773"/>
      <c r="BL130" s="774"/>
      <c r="BM130" s="772">
        <v>25</v>
      </c>
      <c r="BN130" s="773"/>
      <c r="BO130" s="773"/>
      <c r="BP130" s="773"/>
      <c r="BQ130" s="773"/>
      <c r="BR130" s="773"/>
      <c r="BS130" s="774"/>
      <c r="BT130" s="772">
        <v>35</v>
      </c>
      <c r="BU130" s="803"/>
      <c r="BV130" s="803"/>
      <c r="BW130" s="803"/>
      <c r="BX130" s="803"/>
      <c r="BY130" s="803"/>
      <c r="BZ130" s="80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180</v>
      </c>
      <c r="X131" s="808"/>
      <c r="Y131" s="808"/>
      <c r="Z131" s="809"/>
      <c r="AA131" s="810">
        <v>8583316</v>
      </c>
      <c r="AB131" s="811"/>
      <c r="AC131" s="811"/>
      <c r="AD131" s="811"/>
      <c r="AE131" s="812"/>
      <c r="AF131" s="813">
        <v>8651253</v>
      </c>
      <c r="AG131" s="811"/>
      <c r="AH131" s="811"/>
      <c r="AI131" s="811"/>
      <c r="AJ131" s="812"/>
      <c r="AK131" s="813">
        <v>8927177</v>
      </c>
      <c r="AL131" s="811"/>
      <c r="AM131" s="811"/>
      <c r="AN131" s="811"/>
      <c r="AO131" s="812"/>
      <c r="AP131" s="814"/>
      <c r="AQ131" s="815"/>
      <c r="AR131" s="815"/>
      <c r="AS131" s="815"/>
      <c r="AT131" s="816"/>
      <c r="AU131" s="80"/>
      <c r="AV131" s="80"/>
      <c r="AW131" s="80"/>
      <c r="AX131" s="817" t="s">
        <v>482</v>
      </c>
      <c r="AY131" s="818"/>
      <c r="AZ131" s="818"/>
      <c r="BA131" s="818"/>
      <c r="BB131" s="818"/>
      <c r="BC131" s="818"/>
      <c r="BD131" s="818"/>
      <c r="BE131" s="819"/>
      <c r="BF131" s="820">
        <v>40.4</v>
      </c>
      <c r="BG131" s="821"/>
      <c r="BH131" s="821"/>
      <c r="BI131" s="821"/>
      <c r="BJ131" s="821"/>
      <c r="BK131" s="821"/>
      <c r="BL131" s="822"/>
      <c r="BM131" s="820">
        <v>350</v>
      </c>
      <c r="BN131" s="821"/>
      <c r="BO131" s="821"/>
      <c r="BP131" s="821"/>
      <c r="BQ131" s="821"/>
      <c r="BR131" s="821"/>
      <c r="BS131" s="822"/>
      <c r="BT131" s="823"/>
      <c r="BU131" s="824"/>
      <c r="BV131" s="824"/>
      <c r="BW131" s="824"/>
      <c r="BX131" s="824"/>
      <c r="BY131" s="824"/>
      <c r="BZ131" s="82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33" t="s">
        <v>34</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510</v>
      </c>
      <c r="W132" s="752"/>
      <c r="X132" s="752"/>
      <c r="Y132" s="752"/>
      <c r="Z132" s="753"/>
      <c r="AA132" s="754">
        <v>7.9780937810000001</v>
      </c>
      <c r="AB132" s="755"/>
      <c r="AC132" s="755"/>
      <c r="AD132" s="755"/>
      <c r="AE132" s="756"/>
      <c r="AF132" s="757">
        <v>9.0278598950000006</v>
      </c>
      <c r="AG132" s="755"/>
      <c r="AH132" s="755"/>
      <c r="AI132" s="755"/>
      <c r="AJ132" s="756"/>
      <c r="AK132" s="757">
        <v>8.8551957689999998</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85</v>
      </c>
      <c r="W133" s="761"/>
      <c r="X133" s="761"/>
      <c r="Y133" s="761"/>
      <c r="Z133" s="762"/>
      <c r="AA133" s="763">
        <v>8</v>
      </c>
      <c r="AB133" s="764"/>
      <c r="AC133" s="764"/>
      <c r="AD133" s="764"/>
      <c r="AE133" s="765"/>
      <c r="AF133" s="763">
        <v>8.4</v>
      </c>
      <c r="AG133" s="764"/>
      <c r="AH133" s="764"/>
      <c r="AI133" s="764"/>
      <c r="AJ133" s="765"/>
      <c r="AK133" s="763">
        <v>8.6</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sISrvT+nEYqv8zN4Ma8nPKZ5jiHwfPrY/B7eYppb8QzozeUtl4Rb8DzBJTHlKrdSqlByQ0Ehcdc/vKfWEKMQLw==" saltValue="kEYw+TNS8D/uTouZLvFEy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103</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CDTOi/Mku8r9+jv71foUMyiKejSirzlnJzIEm8Rnbv/fr9xYfyM/BcaWXeqDaw4j5EduHAxiHOXqX7/XhA4Sfg==" saltValue="MW5dLWTghuhmzVncgRxjh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j1ieYREj8HTqlpL4FURhYHlikzt/tYo7ihzm4pEwIt4KWW4jfZUI0Qo39/7ttiB/FypSVwKOgtA/1KvsB3gt3A==" saltValue="iPkPBhnRvT/Ivjzzputg1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Y12" sqref="AY12:BM12"/>
    </sheetView>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511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332</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90</v>
      </c>
      <c r="AP7" s="145"/>
      <c r="AQ7" s="156" t="s">
        <v>512</v>
      </c>
      <c r="AR7" s="170"/>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513</v>
      </c>
      <c r="AQ8" s="157" t="s">
        <v>515</v>
      </c>
      <c r="AR8" s="171" t="s">
        <v>516</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471</v>
      </c>
      <c r="AL9" s="1049"/>
      <c r="AM9" s="1049"/>
      <c r="AN9" s="1050"/>
      <c r="AO9" s="135">
        <v>3213922</v>
      </c>
      <c r="AP9" s="135">
        <v>99413</v>
      </c>
      <c r="AQ9" s="158">
        <v>83474</v>
      </c>
      <c r="AR9" s="172">
        <v>19.100000000000001</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218</v>
      </c>
      <c r="AL10" s="1049"/>
      <c r="AM10" s="1049"/>
      <c r="AN10" s="1050"/>
      <c r="AO10" s="136">
        <v>53119</v>
      </c>
      <c r="AP10" s="136">
        <v>1643</v>
      </c>
      <c r="AQ10" s="159">
        <v>8278</v>
      </c>
      <c r="AR10" s="173">
        <v>-80.2</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402</v>
      </c>
      <c r="AL11" s="1049"/>
      <c r="AM11" s="1049"/>
      <c r="AN11" s="1050"/>
      <c r="AO11" s="136" t="s">
        <v>208</v>
      </c>
      <c r="AP11" s="136" t="s">
        <v>208</v>
      </c>
      <c r="AQ11" s="159">
        <v>1520</v>
      </c>
      <c r="AR11" s="173" t="s">
        <v>208</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244</v>
      </c>
      <c r="AL12" s="1049"/>
      <c r="AM12" s="1049"/>
      <c r="AN12" s="1050"/>
      <c r="AO12" s="136" t="s">
        <v>208</v>
      </c>
      <c r="AP12" s="136" t="s">
        <v>208</v>
      </c>
      <c r="AQ12" s="159">
        <v>13</v>
      </c>
      <c r="AR12" s="173" t="s">
        <v>208</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517</v>
      </c>
      <c r="AL13" s="1049"/>
      <c r="AM13" s="1049"/>
      <c r="AN13" s="1050"/>
      <c r="AO13" s="136">
        <v>119167</v>
      </c>
      <c r="AP13" s="136">
        <v>3686</v>
      </c>
      <c r="AQ13" s="159">
        <v>2948</v>
      </c>
      <c r="AR13" s="173">
        <v>25</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518</v>
      </c>
      <c r="AL14" s="1049"/>
      <c r="AM14" s="1049"/>
      <c r="AN14" s="1050"/>
      <c r="AO14" s="136">
        <v>31440</v>
      </c>
      <c r="AP14" s="136">
        <v>973</v>
      </c>
      <c r="AQ14" s="159">
        <v>1798</v>
      </c>
      <c r="AR14" s="173">
        <v>-45.9</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312</v>
      </c>
      <c r="AL15" s="1052"/>
      <c r="AM15" s="1052"/>
      <c r="AN15" s="1053"/>
      <c r="AO15" s="136">
        <v>-278091</v>
      </c>
      <c r="AP15" s="136">
        <v>-8602</v>
      </c>
      <c r="AQ15" s="159">
        <v>-6111</v>
      </c>
      <c r="AR15" s="173">
        <v>40.799999999999997</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279</v>
      </c>
      <c r="AL16" s="1052"/>
      <c r="AM16" s="1052"/>
      <c r="AN16" s="1053"/>
      <c r="AO16" s="136">
        <v>3139557</v>
      </c>
      <c r="AP16" s="136">
        <v>97113</v>
      </c>
      <c r="AQ16" s="159">
        <v>91920</v>
      </c>
      <c r="AR16" s="173">
        <v>5.6</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189</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519</v>
      </c>
      <c r="AP20" s="147" t="s">
        <v>338</v>
      </c>
      <c r="AQ20" s="160" t="s">
        <v>44</v>
      </c>
      <c r="AR20" s="174"/>
    </row>
    <row r="21" spans="1:46" s="99" customFormat="1" ht="13.2" x14ac:dyDescent="0.2">
      <c r="A21" s="101"/>
      <c r="AK21" s="1054" t="s">
        <v>520</v>
      </c>
      <c r="AL21" s="1055"/>
      <c r="AM21" s="1055"/>
      <c r="AN21" s="1056"/>
      <c r="AO21" s="138">
        <v>10.11</v>
      </c>
      <c r="AP21" s="148">
        <v>8.52</v>
      </c>
      <c r="AQ21" s="161">
        <v>1.59</v>
      </c>
      <c r="AS21" s="180"/>
      <c r="AT21" s="101"/>
    </row>
    <row r="22" spans="1:46" s="99" customFormat="1" ht="13.2" x14ac:dyDescent="0.2">
      <c r="A22" s="101"/>
      <c r="AK22" s="1054" t="s">
        <v>521</v>
      </c>
      <c r="AL22" s="1055"/>
      <c r="AM22" s="1055"/>
      <c r="AN22" s="1056"/>
      <c r="AO22" s="139">
        <v>97.1</v>
      </c>
      <c r="AP22" s="149">
        <v>97.5</v>
      </c>
      <c r="AQ22" s="162">
        <v>-0.4</v>
      </c>
      <c r="AR22" s="150"/>
      <c r="AS22" s="180"/>
      <c r="AT22" s="101"/>
    </row>
    <row r="23" spans="1:46" s="99" customFormat="1" ht="13.2" x14ac:dyDescent="0.2">
      <c r="A23" s="101"/>
      <c r="AP23" s="150"/>
      <c r="AQ23" s="150"/>
      <c r="AR23" s="150"/>
      <c r="AS23" s="180"/>
      <c r="AT23" s="101"/>
    </row>
    <row r="24" spans="1:46" s="99" customFormat="1" ht="13.2" x14ac:dyDescent="0.2">
      <c r="A24" s="101"/>
      <c r="AP24" s="150"/>
      <c r="AQ24" s="150"/>
      <c r="AR24" s="150"/>
      <c r="AS24" s="180"/>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x14ac:dyDescent="0.2">
      <c r="A26" s="103" t="s">
        <v>522</v>
      </c>
      <c r="AP26" s="150"/>
      <c r="AQ26" s="150"/>
      <c r="AR26" s="150"/>
      <c r="AS26" s="103"/>
      <c r="AT26" s="103"/>
    </row>
    <row r="27" spans="1:46" ht="13.2" x14ac:dyDescent="0.2">
      <c r="A27" s="104"/>
      <c r="AO27" s="109"/>
      <c r="AP27" s="109"/>
      <c r="AQ27" s="109"/>
      <c r="AR27" s="109"/>
      <c r="AS27" s="109"/>
      <c r="AT27" s="109"/>
    </row>
    <row r="28" spans="1:46" ht="16.2" x14ac:dyDescent="0.2">
      <c r="A28" s="100" t="s">
        <v>271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123</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90</v>
      </c>
      <c r="AP30" s="145"/>
      <c r="AQ30" s="156" t="s">
        <v>512</v>
      </c>
      <c r="AR30" s="170"/>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513</v>
      </c>
      <c r="AQ31" s="157" t="s">
        <v>515</v>
      </c>
      <c r="AR31" s="171" t="s">
        <v>516</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524</v>
      </c>
      <c r="AL32" s="1040"/>
      <c r="AM32" s="1040"/>
      <c r="AN32" s="1041"/>
      <c r="AO32" s="136">
        <v>1560523</v>
      </c>
      <c r="AP32" s="136">
        <v>48270</v>
      </c>
      <c r="AQ32" s="163">
        <v>52518</v>
      </c>
      <c r="AR32" s="173">
        <v>-8.1</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525</v>
      </c>
      <c r="AL33" s="1040"/>
      <c r="AM33" s="1040"/>
      <c r="AN33" s="1041"/>
      <c r="AO33" s="136" t="s">
        <v>208</v>
      </c>
      <c r="AP33" s="136" t="s">
        <v>208</v>
      </c>
      <c r="AQ33" s="163" t="s">
        <v>208</v>
      </c>
      <c r="AR33" s="173" t="s">
        <v>208</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19</v>
      </c>
      <c r="AL34" s="1040"/>
      <c r="AM34" s="1040"/>
      <c r="AN34" s="1041"/>
      <c r="AO34" s="136" t="s">
        <v>208</v>
      </c>
      <c r="AP34" s="136" t="s">
        <v>208</v>
      </c>
      <c r="AQ34" s="163">
        <v>24</v>
      </c>
      <c r="AR34" s="173" t="s">
        <v>208</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526</v>
      </c>
      <c r="AL35" s="1040"/>
      <c r="AM35" s="1040"/>
      <c r="AN35" s="1041"/>
      <c r="AO35" s="136">
        <v>544415</v>
      </c>
      <c r="AP35" s="136">
        <v>16840</v>
      </c>
      <c r="AQ35" s="163">
        <v>18573</v>
      </c>
      <c r="AR35" s="173">
        <v>-9.3000000000000007</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38</v>
      </c>
      <c r="AL36" s="1040"/>
      <c r="AM36" s="1040"/>
      <c r="AN36" s="1041"/>
      <c r="AO36" s="136">
        <v>162882</v>
      </c>
      <c r="AP36" s="136">
        <v>5038</v>
      </c>
      <c r="AQ36" s="163">
        <v>2920</v>
      </c>
      <c r="AR36" s="173">
        <v>72.5</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352</v>
      </c>
      <c r="AL37" s="1040"/>
      <c r="AM37" s="1040"/>
      <c r="AN37" s="1041"/>
      <c r="AO37" s="136" t="s">
        <v>208</v>
      </c>
      <c r="AP37" s="136" t="s">
        <v>208</v>
      </c>
      <c r="AQ37" s="163">
        <v>483</v>
      </c>
      <c r="AR37" s="173" t="s">
        <v>208</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527</v>
      </c>
      <c r="AL38" s="1043"/>
      <c r="AM38" s="1043"/>
      <c r="AN38" s="1044"/>
      <c r="AO38" s="140">
        <v>26</v>
      </c>
      <c r="AP38" s="140">
        <v>1</v>
      </c>
      <c r="AQ38" s="164">
        <v>1</v>
      </c>
      <c r="AR38" s="162">
        <v>0</v>
      </c>
      <c r="AS38" s="183"/>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87</v>
      </c>
      <c r="AL39" s="1043"/>
      <c r="AM39" s="1043"/>
      <c r="AN39" s="1044"/>
      <c r="AO39" s="136">
        <v>-88997</v>
      </c>
      <c r="AP39" s="136">
        <v>-2753</v>
      </c>
      <c r="AQ39" s="163">
        <v>-4335</v>
      </c>
      <c r="AR39" s="173">
        <v>-36.5</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528</v>
      </c>
      <c r="AL40" s="1040"/>
      <c r="AM40" s="1040"/>
      <c r="AN40" s="1041"/>
      <c r="AO40" s="136">
        <v>-1388330</v>
      </c>
      <c r="AP40" s="136">
        <v>-42944</v>
      </c>
      <c r="AQ40" s="163">
        <v>-49481</v>
      </c>
      <c r="AR40" s="173">
        <v>-13.2</v>
      </c>
      <c r="AS40" s="183"/>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392</v>
      </c>
      <c r="AL41" s="1046"/>
      <c r="AM41" s="1046"/>
      <c r="AN41" s="1047"/>
      <c r="AO41" s="136">
        <v>790519</v>
      </c>
      <c r="AP41" s="136">
        <v>24452</v>
      </c>
      <c r="AQ41" s="163">
        <v>20703</v>
      </c>
      <c r="AR41" s="173">
        <v>18.100000000000001</v>
      </c>
      <c r="AS41" s="183"/>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68</v>
      </c>
      <c r="AL42" s="109"/>
      <c r="AM42" s="109"/>
      <c r="AN42" s="109"/>
      <c r="AO42" s="109"/>
      <c r="AP42" s="109"/>
      <c r="AQ42" s="150"/>
      <c r="AR42" s="150"/>
      <c r="AS42" s="183"/>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529</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530</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90</v>
      </c>
      <c r="AN49" s="1032" t="s">
        <v>446</v>
      </c>
      <c r="AO49" s="1033"/>
      <c r="AP49" s="1033"/>
      <c r="AQ49" s="1033"/>
      <c r="AR49" s="1034"/>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504</v>
      </c>
      <c r="AO50" s="142" t="s">
        <v>505</v>
      </c>
      <c r="AP50" s="153" t="s">
        <v>531</v>
      </c>
      <c r="AQ50" s="166" t="s">
        <v>386</v>
      </c>
      <c r="AR50" s="176" t="s">
        <v>532</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136</v>
      </c>
      <c r="AL51" s="121"/>
      <c r="AM51" s="126">
        <v>1866936</v>
      </c>
      <c r="AN51" s="133">
        <v>54330</v>
      </c>
      <c r="AO51" s="143">
        <v>-29.8</v>
      </c>
      <c r="AP51" s="154">
        <v>65876</v>
      </c>
      <c r="AQ51" s="167">
        <v>-19.399999999999999</v>
      </c>
      <c r="AR51" s="177">
        <v>-10.4</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813556</v>
      </c>
      <c r="AN52" s="134">
        <v>23675</v>
      </c>
      <c r="AO52" s="144">
        <v>-16.8</v>
      </c>
      <c r="AP52" s="155">
        <v>36484</v>
      </c>
      <c r="AQ52" s="168">
        <v>-3.8</v>
      </c>
      <c r="AR52" s="178">
        <v>-13</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239</v>
      </c>
      <c r="AL53" s="121"/>
      <c r="AM53" s="126">
        <v>1877784</v>
      </c>
      <c r="AN53" s="133">
        <v>55398</v>
      </c>
      <c r="AO53" s="143">
        <v>2</v>
      </c>
      <c r="AP53" s="154">
        <v>68468</v>
      </c>
      <c r="AQ53" s="167">
        <v>3.9</v>
      </c>
      <c r="AR53" s="177">
        <v>-1.9</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471205</v>
      </c>
      <c r="AN54" s="134">
        <v>13901</v>
      </c>
      <c r="AO54" s="144">
        <v>-41.3</v>
      </c>
      <c r="AP54" s="155">
        <v>34140</v>
      </c>
      <c r="AQ54" s="168">
        <v>-6.4</v>
      </c>
      <c r="AR54" s="178">
        <v>-34.9</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514</v>
      </c>
      <c r="AL55" s="121"/>
      <c r="AM55" s="126">
        <v>1838058</v>
      </c>
      <c r="AN55" s="133">
        <v>54836</v>
      </c>
      <c r="AO55" s="143">
        <v>-1</v>
      </c>
      <c r="AP55" s="154">
        <v>69729</v>
      </c>
      <c r="AQ55" s="167">
        <v>1.8</v>
      </c>
      <c r="AR55" s="177">
        <v>-2.8</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904325</v>
      </c>
      <c r="AN56" s="134">
        <v>26979</v>
      </c>
      <c r="AO56" s="144">
        <v>94.1</v>
      </c>
      <c r="AP56" s="155">
        <v>38908</v>
      </c>
      <c r="AQ56" s="168">
        <v>14</v>
      </c>
      <c r="AR56" s="178">
        <v>80.099999999999994</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533</v>
      </c>
      <c r="AL57" s="121"/>
      <c r="AM57" s="126">
        <v>2514043</v>
      </c>
      <c r="AN57" s="133">
        <v>76410</v>
      </c>
      <c r="AO57" s="143">
        <v>39.299999999999997</v>
      </c>
      <c r="AP57" s="154">
        <v>74581</v>
      </c>
      <c r="AQ57" s="167">
        <v>7</v>
      </c>
      <c r="AR57" s="177">
        <v>32.299999999999997</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1118494</v>
      </c>
      <c r="AN58" s="134">
        <v>33995</v>
      </c>
      <c r="AO58" s="144">
        <v>26</v>
      </c>
      <c r="AP58" s="155">
        <v>41563</v>
      </c>
      <c r="AQ58" s="168">
        <v>6.8</v>
      </c>
      <c r="AR58" s="178">
        <v>19.2</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486</v>
      </c>
      <c r="AL59" s="121"/>
      <c r="AM59" s="126">
        <v>3832561</v>
      </c>
      <c r="AN59" s="133">
        <v>118549</v>
      </c>
      <c r="AO59" s="143">
        <v>55.1</v>
      </c>
      <c r="AP59" s="154">
        <v>76347</v>
      </c>
      <c r="AQ59" s="167">
        <v>2.4</v>
      </c>
      <c r="AR59" s="177">
        <v>52.7</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1184722</v>
      </c>
      <c r="AN60" s="134">
        <v>36646</v>
      </c>
      <c r="AO60" s="144">
        <v>7.8</v>
      </c>
      <c r="AP60" s="155">
        <v>41762</v>
      </c>
      <c r="AQ60" s="168">
        <v>0.5</v>
      </c>
      <c r="AR60" s="178">
        <v>7.3</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415</v>
      </c>
      <c r="AL61" s="124"/>
      <c r="AM61" s="126">
        <v>2385876</v>
      </c>
      <c r="AN61" s="133">
        <v>71905</v>
      </c>
      <c r="AO61" s="143">
        <v>13.1</v>
      </c>
      <c r="AP61" s="154">
        <v>71000</v>
      </c>
      <c r="AQ61" s="169">
        <v>-0.9</v>
      </c>
      <c r="AR61" s="177">
        <v>14</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898460</v>
      </c>
      <c r="AN62" s="134">
        <v>27039</v>
      </c>
      <c r="AO62" s="144">
        <v>14</v>
      </c>
      <c r="AP62" s="155">
        <v>38571</v>
      </c>
      <c r="AQ62" s="168">
        <v>2.2000000000000002</v>
      </c>
      <c r="AR62" s="178">
        <v>11.8</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SrspmyrJo+0rZxRz4cUcAGaK+dyLnasDgcj2Wo8ybYNwIKlRpy5HVaX9D7zFatIo/2y+QmHlj5MIvgjnRUrAwA==" saltValue="QvBWDf53ZF4dO5KqmOmMbQ=="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103</v>
      </c>
    </row>
    <row r="121" spans="125:125" ht="13.5" hidden="1" customHeight="1" x14ac:dyDescent="0.2">
      <c r="DU121" s="96"/>
    </row>
  </sheetData>
  <sheetProtection algorithmName="SHA-512" hashValue="TEkbRKBDcCK/gFP9p9lWojlzGG042xg3+QU8uO5Xar1LXVhFSvzosvRlwVlDp076GENjkheJHAKKhQBa4YNPPA==" saltValue="0xWGxBP9z/N0kGSHnVWAFQ==" spinCount="100000" sheet="1" objects="1" scenarios="1"/>
  <phoneticPr fontId="6"/>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103</v>
      </c>
    </row>
  </sheetData>
  <sheetProtection algorithmName="SHA-512" hashValue="cAuf/qjBfBmJR3Da0zs4rSsH4ILp6PsK6jPhRXOaODiyIn/o4dPQYvHwXshsRMnCstBVg1B8vTZ1hEXNnqOU2w==" saltValue="TPsiYkb5BNMGkR000V5Tzg==" spinCount="100000" sheet="1" objects="1" scenarios="1"/>
  <phoneticPr fontId="6"/>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AY12" sqref="AY12:BM12"/>
    </sheetView>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
      <c r="B46" s="185" t="s">
        <v>5</v>
      </c>
      <c r="C46" s="189"/>
      <c r="D46" s="189"/>
      <c r="E46" s="190" t="s">
        <v>16</v>
      </c>
      <c r="F46" s="191" t="s">
        <v>535</v>
      </c>
      <c r="G46" s="195" t="s">
        <v>451</v>
      </c>
      <c r="H46" s="195" t="s">
        <v>536</v>
      </c>
      <c r="I46" s="195" t="s">
        <v>537</v>
      </c>
      <c r="J46" s="200" t="s">
        <v>538</v>
      </c>
    </row>
    <row r="47" spans="2:10" ht="57.75" customHeight="1" x14ac:dyDescent="0.2">
      <c r="B47" s="186"/>
      <c r="C47" s="1057" t="s">
        <v>3</v>
      </c>
      <c r="D47" s="1057"/>
      <c r="E47" s="1058"/>
      <c r="F47" s="192">
        <v>19.510000000000002</v>
      </c>
      <c r="G47" s="196">
        <v>17.010000000000002</v>
      </c>
      <c r="H47" s="196">
        <v>15.21</v>
      </c>
      <c r="I47" s="196">
        <v>16.13</v>
      </c>
      <c r="J47" s="201">
        <v>17.52</v>
      </c>
    </row>
    <row r="48" spans="2:10" ht="57.75" customHeight="1" x14ac:dyDescent="0.2">
      <c r="B48" s="187"/>
      <c r="C48" s="1059" t="s">
        <v>10</v>
      </c>
      <c r="D48" s="1059"/>
      <c r="E48" s="1060"/>
      <c r="F48" s="193">
        <v>6.6</v>
      </c>
      <c r="G48" s="197">
        <v>5.45</v>
      </c>
      <c r="H48" s="197">
        <v>7.42</v>
      </c>
      <c r="I48" s="197">
        <v>6.33</v>
      </c>
      <c r="J48" s="202">
        <v>8.16</v>
      </c>
    </row>
    <row r="49" spans="2:10" ht="57.75" customHeight="1" x14ac:dyDescent="0.2">
      <c r="B49" s="188"/>
      <c r="C49" s="1061" t="s">
        <v>15</v>
      </c>
      <c r="D49" s="1061"/>
      <c r="E49" s="1062"/>
      <c r="F49" s="194" t="s">
        <v>539</v>
      </c>
      <c r="G49" s="198" t="s">
        <v>540</v>
      </c>
      <c r="H49" s="198">
        <v>0.04</v>
      </c>
      <c r="I49" s="198" t="s">
        <v>20</v>
      </c>
      <c r="J49" s="203">
        <v>3.52</v>
      </c>
    </row>
    <row r="50" spans="2:10" ht="13.5" customHeight="1" x14ac:dyDescent="0.2"/>
  </sheetData>
  <sheetProtection algorithmName="SHA-512" hashValue="Iudczk489MPxh3w6xlqaY3f0kXkGZJ7VLlByj8B8n6rT+lEWbfLPfOeD8hR7tD4fagGte9+a5h6Nw562oz7Pog==" saltValue="5VC2pHWk0QvXrbpGdFO/e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ModifiedBy> </cp:lastModifiedBy>
  <cp:lastPrinted>2023-01-17T02:44:20Z</cp:lastPrinted>
  <dcterms:created xsi:type="dcterms:W3CDTF">2022-02-02T04:54:16Z</dcterms:created>
  <dcterms:modified xsi:type="dcterms:W3CDTF">2023-01-17T04:47:01Z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2022-09-14T06:12:34Z</vt:filetime>
  </property>
</Properties>
</file>