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6財政状況資料集/02_1回目/01_財政状況資料集/05_県HP公表データ/"/>
    </mc:Choice>
  </mc:AlternateContent>
  <xr:revisionPtr revIDLastSave="4" documentId="13_ncr:1_{F4442218-B7E0-4958-BA36-C076A890BC77}" xr6:coauthVersionLast="47" xr6:coauthVersionMax="47" xr10:uidLastSave="{59CD2959-C630-4982-9683-3EA95CF922AB}"/>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W40" i="10"/>
  <c r="BW41" i="10" s="1"/>
  <c r="BW42" i="10" s="1"/>
  <c r="BE40" i="10"/>
  <c r="AM40" i="10"/>
  <c r="U40" i="10"/>
  <c r="C40" i="10"/>
  <c r="CO39" i="10"/>
  <c r="BE39" i="10"/>
  <c r="AM39" i="10"/>
  <c r="U39" i="10"/>
  <c r="C39" i="10"/>
  <c r="BE38" i="10"/>
  <c r="AM38" i="10"/>
  <c r="C38" i="10"/>
  <c r="BE37" i="10"/>
  <c r="AM37" i="10"/>
  <c r="C37" i="10"/>
  <c r="BE36" i="10"/>
  <c r="C36" i="10"/>
  <c r="U34" i="10" s="1"/>
  <c r="U35" i="10" s="1"/>
  <c r="U36" i="10" s="1"/>
  <c r="U37" i="10" s="1"/>
  <c r="U38" i="10" s="1"/>
  <c r="BE35" i="10"/>
  <c r="C35" i="10"/>
  <c r="BW34" i="10"/>
  <c r="BW35" i="10" s="1"/>
  <c r="BW36" i="10" s="1"/>
  <c r="BW37" i="10" s="1"/>
  <c r="BW38" i="10" s="1"/>
  <c r="BW39" i="10" s="1"/>
  <c r="BE34" i="10"/>
  <c r="C34" i="10"/>
  <c r="CO34" i="10" l="1"/>
  <c r="CO35" i="10" s="1"/>
  <c r="CO36" i="10" s="1"/>
  <c r="CO37" i="10" s="1"/>
  <c r="CO38"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<sst xmlns="http://schemas.openxmlformats.org/spreadsheetml/2006/main" count="1105" uniqueCount="567">
  <si>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</si>
  <si>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</si>
  <si>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</si>
  <si>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</si>
  <si>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</si>
  <si>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</si>
  <si>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</si>
  <si>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</si>
  <si>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</si>
  <si>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</si>
  <si>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</si>
  <si>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</si>
  <si>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</si>
  <si>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</si>
  <si>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</si>
  <si>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</si>
  <si>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</si>
  <si>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</si>
  <si>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</si>
  <si>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</si>
  <si>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</si>
  <si>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</si>
  <si>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</si>
  <si>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</si>
  <si>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</si>
  <si>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</si>
  <si>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</si>
  <si>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</si>
  <si>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</si>
  <si>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</si>
  <si>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</si>
  <si>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</si>
  <si>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</si>
  <si>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</si>
  <si>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</si>
  <si>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</si>
  <si>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</si>
  <si>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</si>
  <si>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</si>
  <si>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</si>
  <si>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</si>
  <si>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</si>
  <si>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</si>
  <si>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</si>
  <si>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</si>
  <si>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</si>
  <si>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</si>
  <si>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</si>
  <si>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</si>
  <si>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</si>
  <si>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</si>
  <si>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</si>
  <si>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</si>
  <si>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</si>
  <si>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</si>
  <si>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</si>
  <si>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</si>
  <si>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</si>
  <si>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</si>
  <si>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</si>
  <si>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</si>
  <si>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</si>
  <si>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</si>
  <si>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</si>
  <si>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</si>
  <si>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</si>
  <si>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</si>
  <si>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</si>
  <si>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</si>
  <si>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</si>
  <si>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</si>
  <si>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</si>
  <si>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</si>
  <si>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</si>
  <si>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</si>
  <si>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</si>
  <si>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</si>
  <si>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</si>
  <si>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</si>
  <si>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</si>
  <si>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</si>
  <si>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</si>
  <si>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</si>
  <si>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</si>
  <si>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</si>
  <si>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</si>
  <si>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</si>
  <si>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</si>
  <si>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</si>
  <si>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</si>
  <si>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</si>
  <si>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</si>
  <si>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</si>
  <si>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</si>
  <si>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</si>
  <si>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</si>
  <si>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</si>
  <si>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</si>
  <si>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</si>
  <si>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</si>
  <si>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</si>
  <si>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</si>
  <si>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</si>
  <si>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</si>
  <si>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</si>
  <si>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</si>
  <si>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</si>
  <si>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</si>
  <si>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</si>
  <si>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</si>
  <si>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</si>
  <si>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</si>
  <si>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</si>
  <si>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</si>
  <si>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</si>
  <si>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</si>
  <si>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</si>
  <si>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</si>
  <si>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</si>
  <si>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</si>
  <si>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</si>
  <si>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</si>
  <si>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</si>
  <si>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</si>
  <si>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</si>
  <si>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</si>
  <si>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</si>
  <si>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</si>
  <si>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</si>
  <si>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</si>
  <si>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</si>
  <si>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</si>
  <si>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</si>
  <si>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</si>
  <si>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</si>
  <si>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</si>
  <si>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</si>
  <si>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</si>
  <si>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</si>
  <si>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</si>
  <si>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</si>
  <si>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</si>
  <si>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</si>
  <si>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</si>
  <si>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</si>
  <si>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</si>
  <si>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</si>
  <si>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</si>
  <si>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</si>
  <si>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</si>
  <si>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</si>
  <si>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</si>
  <si>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</si>
  <si>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</si>
  <si>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</si>
  <si>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</si>
  <si>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</si>
  <si>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</si>
  <si>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</si>
  <si>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</si>
  <si>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</si>
  <si>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</si>
  <si>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</si>
  <si>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</si>
  <si>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</si>
  <si>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</si>
  <si>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</si>
  <si>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</si>
  <si>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</si>
  <si>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</si>
  <si>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</si>
  <si>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</si>
  <si>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</si>
  <si>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</si>
  <si>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</si>
  <si>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</si>
  <si>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</si>
  <si>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</si>
  <si>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</si>
  <si>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</si>
  <si>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</si>
  <si>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</si>
  <si>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</si>
  <si>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</si>
  <si>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</si>
  <si>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</si>
  <si>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</si>
  <si>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</si>
  <si>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</si>
  <si>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</si>
  <si>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</si>
  <si>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</si>
  <si>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</si>
  <si>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</si>
  <si>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</si>
  <si>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</si>
  <si>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</si>
  <si>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</si>
  <si>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</si>
  <si>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</si>
  <si>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</si>
  <si>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</si>
  <si>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</si>
  <si>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福井県大野市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</si>
  <si>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</si>
  <si>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</si>
  <si>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</si>
  <si>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</si>
  <si>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</si>
  <si>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</si>
  <si>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</si>
  <si>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</si>
  <si>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</si>
  <si>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</si>
  <si>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</si>
  <si>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</si>
  <si>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</si>
  <si>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</si>
  <si>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</si>
  <si>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</si>
  <si>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</si>
  <si>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</si>
  <si>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</si>
  <si>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</si>
  <si>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</si>
  <si>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</si>
  <si>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</si>
  <si>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</si>
  <si>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</si>
  <si>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</si>
  <si>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</si>
  <si>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</si>
  <si>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</si>
  <si>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</si>
  <si>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</si>
  <si>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</si>
  <si>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</si>
  <si>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</si>
  <si>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</si>
  <si>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</si>
  <si>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</si>
  <si>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</si>
  <si>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</si>
  <si>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</si>
  <si>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</si>
  <si>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</si>
  <si>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</si>
  <si>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</si>
  <si>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</si>
  <si>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</si>
  <si>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</si>
  <si>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</si>
  <si>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</si>
  <si>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</si>
  <si>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</si>
  <si>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</si>
  <si>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</si>
  <si>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</si>
  <si>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</si>
  <si>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</si>
  <si>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</si>
  <si>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</si>
  <si>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</si>
  <si>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</si>
  <si>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</si>
  <si>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</si>
  <si>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</si>
  <si>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</si>
  <si>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</si>
  <si>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</si>
  <si>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</si>
  <si>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</si>
  <si>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</si>
  <si>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</si>
  <si>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</si>
  <si>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</si>
  <si>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</si>
  <si>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</si>
  <si>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</si>
  <si>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</si>
  <si>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</si>
  <si>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</si>
  <si>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</si>
  <si>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</si>
  <si>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</si>
  <si>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</si>
  <si>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</si>
  <si>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</si>
  <si>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</si>
  <si>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</si>
  <si>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</si>
  <si>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</si>
  <si>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</si>
  <si>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</si>
  <si>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</si>
  <si>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</si>
  <si>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</si>
  <si>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</si>
  <si>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</si>
  <si>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</si>
  <si>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</si>
  <si>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</si>
  <si>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</si>
  <si>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</si>
  <si>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</si>
  <si>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</si>
  <si>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</si>
  <si>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</si>
  <si>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</si>
  <si>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</si>
  <si>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</si>
  <si>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</si>
  <si>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</si>
  <si>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</si>
  <si>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</si>
  <si>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</si>
  <si>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</si>
  <si>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</si>
  <si>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</si>
  <si>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</si>
  <si>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</si>
  <si>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</si>
  <si>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</si>
  <si>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</si>
  <si>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</si>
  <si>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</si>
  <si>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</si>
  <si>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</si>
  <si>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</si>
  <si>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</si>
  <si>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</si>
  <si>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</si>
  <si>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</si>
  <si>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</si>
  <si>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</si>
  <si>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</si>
  <si>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</si>
  <si>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</si>
  <si>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</si>
  <si>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</si>
  <si>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</si>
  <si>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</si>
  <si>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</si>
  <si>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</si>
  <si>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</si>
  <si>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</si>
  <si>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</si>
  <si>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</si>
  <si>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</si>
  <si>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</si>
  <si>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</si>
  <si>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</si>
  <si>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</si>
  <si>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</si>
  <si>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福井県大野市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</si>
  <si>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</si>
  <si>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</si>
  <si>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</si>
  <si>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</si>
  <si>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</si>
  <si>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</si>
  <si>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</si>
  <si>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</si>
  <si>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</si>
  <si>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</si>
  <si>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</si>
  <si>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</si>
  <si>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</si>
  <si>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</si>
  <si>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</si>
  <si>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</si>
  <si>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</si>
  <si>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</si>
  <si>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</si>
  <si>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</si>
  <si>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</si>
  <si>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</si>
  <si>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</si>
  <si>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</si>
  <si>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</si>
  <si>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</si>
  <si>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</si>
  <si>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</si>
  <si>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</si>
  <si>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</si>
  <si>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</si>
  <si>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</si>
  <si>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</si>
  <si>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</si>
  <si>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和泉診療所事業特別会計</t>
    <phoneticPr fontId="5"/>
  </si>
  <si>
    <t>後期高齢者医療特別会計</t>
    <phoneticPr fontId="5"/>
  </si>
  <si>
    <t>介護保険事業特別会計（保険事業勘定）</t>
    <phoneticPr fontId="5"/>
  </si>
  <si>
    <t>介護保険事業特別会計（介護サービス事業勘定）</t>
    <phoneticPr fontId="5"/>
  </si>
  <si>
    <t>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</si>
  <si>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</si>
  <si>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</si>
  <si>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</si>
  <si>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</si>
  <si>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</si>
  <si>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</si>
  <si>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</si>
  <si>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</si>
  <si>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</si>
  <si>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</si>
  <si>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</si>
  <si>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</si>
  <si>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</si>
  <si>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</si>
  <si>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</si>
  <si>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</si>
  <si>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</si>
  <si>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</si>
  <si>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</si>
  <si>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</si>
  <si>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</si>
  <si>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</si>
  <si>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</si>
  <si>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</si>
  <si>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</si>
  <si>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</si>
  <si>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</si>
  <si>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</si>
  <si>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</si>
  <si>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</si>
  <si>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</si>
  <si>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</si>
  <si>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</si>
  <si>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</si>
  <si>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</si>
  <si>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</si>
  <si>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</si>
  <si>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</si>
  <si>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</si>
  <si>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</si>
  <si>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</si>
  <si>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</si>
  <si>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</si>
  <si>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</si>
  <si>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</si>
  <si>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</si>
  <si>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</si>
  <si>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</si>
  <si>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</si>
  <si>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</si>
  <si>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</si>
  <si>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</si>
  <si>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</si>
  <si>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</si>
  <si>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</si>
  <si>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</si>
  <si>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</si>
  <si>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</si>
  <si>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</si>
  <si>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</si>
  <si>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</si>
  <si>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</si>
  <si>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</si>
  <si>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</si>
  <si>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</si>
  <si>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</si>
  <si>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</si>
  <si>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</si>
  <si>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</si>
  <si>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</si>
  <si>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</si>
  <si>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</si>
  <si>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</si>
  <si>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</si>
  <si>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</si>
  <si>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</si>
  <si>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</si>
  <si>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</si>
  <si>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</si>
  <si>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</si>
  <si>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</si>
  <si>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</si>
  <si>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</si>
  <si>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</si>
  <si>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</si>
  <si>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</si>
  <si>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</si>
  <si>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</si>
  <si>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</si>
  <si>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</si>
  <si>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</si>
  <si>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</si>
  <si>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</si>
  <si>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</si>
  <si>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</si>
  <si>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</si>
  <si>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</si>
  <si>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</si>
  <si>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</si>
  <si>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</si>
  <si>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</si>
  <si>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</si>
  <si>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</si>
  <si>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</si>
  <si>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</si>
  <si>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</si>
  <si>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</si>
  <si>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</si>
  <si>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</si>
  <si>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</si>
  <si>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</si>
  <si>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</si>
  <si>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</si>
  <si>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</si>
  <si>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</si>
  <si>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</si>
  <si>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</si>
  <si>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</si>
  <si>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</si>
  <si>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</si>
  <si>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</si>
  <si>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</si>
  <si>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</si>
  <si>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</si>
  <si>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</si>
  <si>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</si>
  <si>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</si>
  <si>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</si>
  <si>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</si>
  <si>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</si>
  <si>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</si>
  <si>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</si>
  <si>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</si>
  <si>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</si>
  <si>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</si>
  <si>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</si>
  <si>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</si>
  <si>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</si>
  <si>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0.96</t>
  </si>
  <si>
    <t>▲ 0.83</t>
  </si>
  <si>
    <t>一般会計</t>
  </si>
  <si>
    <t>水道事業会計</t>
  </si>
  <si>
    <t>簡易水道事業会計</t>
  </si>
  <si>
    <t>下水道事業会計</t>
  </si>
  <si>
    <t>国民健康保険事業特別会計</t>
  </si>
  <si>
    <t>後期高齢者医療特別会計</t>
  </si>
  <si>
    <t>介護保険事業特別会計（介護サービス事業勘定）</t>
  </si>
  <si>
    <t>和泉診療所事業特別会計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</si>
  <si>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</si>
  <si>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</si>
  <si>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</si>
  <si>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</si>
  <si>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</si>
  <si>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</si>
  <si>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</si>
  <si>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</si>
  <si>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</si>
  <si>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一般財団法人大野市公共施設管理公社</t>
    <rPh sb="0" eb="2">
      <t>イッパン</t>
    </rPh>
    <rPh sb="2" eb="6">
      <t>ザイダンホウジン</t>
    </rPh>
    <phoneticPr fontId="33"/>
  </si>
  <si>
    <t>大野市土地開発公社</t>
  </si>
  <si>
    <t>株式会社平成大野屋</t>
    <rPh sb="0" eb="4">
      <t>カブシキガイシャ</t>
    </rPh>
    <phoneticPr fontId="33"/>
  </si>
  <si>
    <t>株式会社昇竜</t>
    <rPh sb="0" eb="4">
      <t>カブシキガイシャ</t>
    </rPh>
    <phoneticPr fontId="33"/>
  </si>
  <si>
    <t>一般財団法人越前おおの農林樂舎</t>
    <rPh sb="0" eb="2">
      <t>イッパン</t>
    </rPh>
    <rPh sb="2" eb="6">
      <t>ザイダンホウジン</t>
    </rPh>
    <phoneticPr fontId="33"/>
  </si>
  <si>
    <t>大野・勝山地区広域行政事務組合</t>
  </si>
  <si>
    <t>福井県後期高齢者医療広域連合</t>
  </si>
  <si>
    <t>福井県後期高齢者医療広域連合（事業会計）</t>
  </si>
  <si>
    <t>福井県市町総合事務組合（普通会計）</t>
    <rPh sb="12" eb="14">
      <t>フツウ</t>
    </rPh>
    <rPh sb="14" eb="16">
      <t>カイケイ</t>
    </rPh>
    <phoneticPr fontId="33"/>
  </si>
  <si>
    <t>福井県市町総合事務組合（事業会計）</t>
    <rPh sb="12" eb="14">
      <t>ジギョウ</t>
    </rPh>
    <rPh sb="14" eb="16">
      <t>カイケイ</t>
    </rPh>
    <phoneticPr fontId="33"/>
  </si>
  <si>
    <t>福井県自治会館組合</t>
  </si>
  <si>
    <t>地域振興基金</t>
    <rPh sb="0" eb="6">
      <t>チイキシンコウキキン</t>
    </rPh>
    <phoneticPr fontId="5"/>
  </si>
  <si>
    <t>公共施設等総合管理基金</t>
    <rPh sb="0" eb="5">
      <t>コウキョウシセツトウ</t>
    </rPh>
    <rPh sb="5" eb="11">
      <t>ソウゴウカンリキキン</t>
    </rPh>
    <phoneticPr fontId="5"/>
  </si>
  <si>
    <t>学校施設等整備基金</t>
    <rPh sb="0" eb="5">
      <t>ガッコウシセツトウ</t>
    </rPh>
    <rPh sb="5" eb="9">
      <t>セイビキキン</t>
    </rPh>
    <phoneticPr fontId="5"/>
  </si>
  <si>
    <t>エキサイト広場総合体育施設管理運営基金</t>
    <rPh sb="5" eb="7">
      <t>ヒロバ</t>
    </rPh>
    <rPh sb="7" eb="13">
      <t>ソウゴウタイイクシセツ</t>
    </rPh>
    <rPh sb="13" eb="19">
      <t>カンリウンエイキキン</t>
    </rPh>
    <phoneticPr fontId="5"/>
  </si>
  <si>
    <t>上水道整備基金</t>
    <rPh sb="0" eb="3">
      <t>ジョウスイドウ</t>
    </rPh>
    <rPh sb="3" eb="7">
      <t>セイビキキン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</si>
</sst>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5340-4F63-819D-8E21BF4936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118549</c:v>
                </c:pt>
                <c:pt idx="1">
                  <c:v>47849</c:v>
                </c:pt>
                <c:pt idx="2">
                  <c:v>54120</c:v>
                </c:pt>
                <c:pt idx="3">
                  <c:v>122888</c:v>
                </c:pt>
                <c:pt idx="4">
                  <c:v>146387</c:v>
                </c:pt>
              </c:numCache>
            </c:numRef>
          </c:val>
          <c:smooth val="0"/>
          <c:extLst>
            <c:ext xmlns:c16="http://schemas.microsoft.com/office/drawing/2014/chart" uri="{C3380CC4-5D6E-409C-BE32-E72D297353CC}">
              <c16:uniqueId val="{00000001-5340-4F63-819D-8E21BF4936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8.16</c:v>
                </c:pt>
                <c:pt idx="1">
                  <c:v>8.25</c:v>
                </c:pt>
                <c:pt idx="2">
                  <c:v>7.31</c:v>
                </c:pt>
                <c:pt idx="3">
                  <c:v>8.09</c:v>
                </c:pt>
                <c:pt idx="4">
                  <c:v>7.58</c:v>
                </c:pt>
              </c:numCache>
            </c:numRef>
          </c:val>
          <c:extLst>
            <c:ext xmlns:c16="http://schemas.microsoft.com/office/drawing/2014/chart" uri="{C3380CC4-5D6E-409C-BE32-E72D297353CC}">
              <c16:uniqueId val="{00000000-58CD-4B65-903E-5129B0C9E2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17.52</c:v>
                </c:pt>
                <c:pt idx="1">
                  <c:v>20.77</c:v>
                </c:pt>
                <c:pt idx="2">
                  <c:v>21.84</c:v>
                </c:pt>
                <c:pt idx="3">
                  <c:v>21.75</c:v>
                </c:pt>
                <c:pt idx="4">
                  <c:v>20.71</c:v>
                </c:pt>
              </c:numCache>
            </c:numRef>
          </c:val>
          <c:extLst>
            <c:ext xmlns:c16="http://schemas.microsoft.com/office/drawing/2014/chart" uri="{C3380CC4-5D6E-409C-BE32-E72D297353CC}">
              <c16:uniqueId val="{00000001-58CD-4B65-903E-5129B0C9E2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3.52</c:v>
                </c:pt>
                <c:pt idx="1">
                  <c:v>4.34</c:v>
                </c:pt>
                <c:pt idx="2">
                  <c:v>-0.96</c:v>
                </c:pt>
                <c:pt idx="3">
                  <c:v>0.72</c:v>
                </c:pt>
                <c:pt idx="4">
                  <c:v>-0.83</c:v>
                </c:pt>
              </c:numCache>
            </c:numRef>
          </c:val>
          <c:smooth val="0"/>
          <c:extLst>
            <c:ext xmlns:c16="http://schemas.microsoft.com/office/drawing/2014/chart" uri="{C3380CC4-5D6E-409C-BE32-E72D297353CC}">
              <c16:uniqueId val="{00000002-58CD-4B65-903E-5129B0C9E2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0.64</c:v>
                </c:pt>
                <c:pt idx="2">
                  <c:v>#N/A</c:v>
                </c:pt>
                <c:pt idx="3">
                  <c:v>0.92</c:v>
                </c:pt>
                <c:pt idx="4">
                  <c:v>#N/A</c:v>
                </c:pt>
                <c:pt idx="5">
                  <c:v>1.1299999999999999</c:v>
                </c:pt>
                <c:pt idx="6">
                  <c:v>#N/A</c:v>
                </c:pt>
                <c:pt idx="7">
                  <c:v>2.72</c:v>
                </c:pt>
                <c:pt idx="8">
                  <c:v>#N/A</c:v>
                </c:pt>
                <c:pt idx="9">
                  <c:v>0</c:v>
                </c:pt>
              </c:numCache>
            </c:numRef>
          </c:val>
          <c:extLst>
            <c:ext xmlns:c16="http://schemas.microsoft.com/office/drawing/2014/chart" uri="{C3380CC4-5D6E-409C-BE32-E72D297353CC}">
              <c16:uniqueId val="{00000000-AA94-49E0-93C0-29D37EE6C8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94-49E0-93C0-29D37EE6C8D7}"/>
            </c:ext>
          </c:extLst>
        </c:ser>
        <c:ser>
          <c:idx val="2"/>
          <c:order val="2"/>
          <c:tx>
            <c:strRef>
              <c:f>データシート!$A$29</c:f>
              <c:strCache>
                <c:ptCount val="1"/>
                <c:pt idx="0">
                  <c:v>和泉診療所事業特別会計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A94-49E0-93C0-29D37EE6C8D7}"/>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AA94-49E0-93C0-29D37EE6C8D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0.03</c:v>
                </c:pt>
                <c:pt idx="6">
                  <c:v>#N/A</c:v>
                </c:pt>
                <c:pt idx="7">
                  <c:v>0.02</c:v>
                </c:pt>
                <c:pt idx="8">
                  <c:v>#N/A</c:v>
                </c:pt>
                <c:pt idx="9">
                  <c:v>0</c:v>
                </c:pt>
              </c:numCache>
            </c:numRef>
          </c:val>
          <c:extLst>
            <c:ext xmlns:c16="http://schemas.microsoft.com/office/drawing/2014/chart" uri="{C3380CC4-5D6E-409C-BE32-E72D297353CC}">
              <c16:uniqueId val="{00000004-AA94-49E0-93C0-29D37EE6C8D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0.54</c:v>
                </c:pt>
                <c:pt idx="2">
                  <c:v>#N/A</c:v>
                </c:pt>
                <c:pt idx="3">
                  <c:v>1.25</c:v>
                </c:pt>
                <c:pt idx="4">
                  <c:v>#N/A</c:v>
                </c:pt>
                <c:pt idx="5">
                  <c:v>1.02</c:v>
                </c:pt>
                <c:pt idx="6">
                  <c:v>#N/A</c:v>
                </c:pt>
                <c:pt idx="7">
                  <c:v>0.6</c:v>
                </c:pt>
                <c:pt idx="8">
                  <c:v>#N/A</c:v>
                </c:pt>
                <c:pt idx="9">
                  <c:v>0.26</c:v>
                </c:pt>
              </c:numCache>
            </c:numRef>
          </c:val>
          <c:extLst>
            <c:ext xmlns:c16="http://schemas.microsoft.com/office/drawing/2014/chart" uri="{C3380CC4-5D6E-409C-BE32-E72D297353CC}">
              <c16:uniqueId val="{00000005-AA94-49E0-93C0-29D37EE6C8D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c:v>
                </c:pt>
                <c:pt idx="2">
                  <c:v>#N/A</c:v>
                </c:pt>
                <c:pt idx="3">
                  <c:v>0.85</c:v>
                </c:pt>
                <c:pt idx="4">
                  <c:v>#N/A</c:v>
                </c:pt>
                <c:pt idx="5">
                  <c:v>0.79</c:v>
                </c:pt>
                <c:pt idx="6">
                  <c:v>#N/A</c:v>
                </c:pt>
                <c:pt idx="7">
                  <c:v>0.69</c:v>
                </c:pt>
                <c:pt idx="8">
                  <c:v>#N/A</c:v>
                </c:pt>
                <c:pt idx="9">
                  <c:v>3.26</c:v>
                </c:pt>
              </c:numCache>
            </c:numRef>
          </c:val>
          <c:extLst>
            <c:ext xmlns:c16="http://schemas.microsoft.com/office/drawing/2014/chart" uri="{C3380CC4-5D6E-409C-BE32-E72D297353CC}">
              <c16:uniqueId val="{00000006-AA94-49E0-93C0-29D37EE6C8D7}"/>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3.06</c:v>
                </c:pt>
                <c:pt idx="2">
                  <c:v>#N/A</c:v>
                </c:pt>
                <c:pt idx="3">
                  <c:v>3.01</c:v>
                </c:pt>
                <c:pt idx="4">
                  <c:v>#N/A</c:v>
                </c:pt>
                <c:pt idx="5">
                  <c:v>3.36</c:v>
                </c:pt>
                <c:pt idx="6">
                  <c:v>#N/A</c:v>
                </c:pt>
                <c:pt idx="7">
                  <c:v>3.61</c:v>
                </c:pt>
                <c:pt idx="8">
                  <c:v>#N/A</c:v>
                </c:pt>
                <c:pt idx="9">
                  <c:v>3.75</c:v>
                </c:pt>
              </c:numCache>
            </c:numRef>
          </c:val>
          <c:extLst>
            <c:ext xmlns:c16="http://schemas.microsoft.com/office/drawing/2014/chart" uri="{C3380CC4-5D6E-409C-BE32-E72D297353CC}">
              <c16:uniqueId val="{00000007-AA94-49E0-93C0-29D37EE6C8D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8.4499999999999993</c:v>
                </c:pt>
                <c:pt idx="2">
                  <c:v>#N/A</c:v>
                </c:pt>
                <c:pt idx="3">
                  <c:v>8.17</c:v>
                </c:pt>
                <c:pt idx="4">
                  <c:v>#N/A</c:v>
                </c:pt>
                <c:pt idx="5">
                  <c:v>8.27</c:v>
                </c:pt>
                <c:pt idx="6">
                  <c:v>#N/A</c:v>
                </c:pt>
                <c:pt idx="7">
                  <c:v>8.33</c:v>
                </c:pt>
                <c:pt idx="8">
                  <c:v>#N/A</c:v>
                </c:pt>
                <c:pt idx="9">
                  <c:v>6.66</c:v>
                </c:pt>
              </c:numCache>
            </c:numRef>
          </c:val>
          <c:extLst>
            <c:ext xmlns:c16="http://schemas.microsoft.com/office/drawing/2014/chart" uri="{C3380CC4-5D6E-409C-BE32-E72D297353CC}">
              <c16:uniqueId val="{00000008-AA94-49E0-93C0-29D37EE6C8D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8.16</c:v>
                </c:pt>
                <c:pt idx="2">
                  <c:v>#N/A</c:v>
                </c:pt>
                <c:pt idx="3">
                  <c:v>8.25</c:v>
                </c:pt>
                <c:pt idx="4">
                  <c:v>#N/A</c:v>
                </c:pt>
                <c:pt idx="5">
                  <c:v>7.3</c:v>
                </c:pt>
                <c:pt idx="6">
                  <c:v>#N/A</c:v>
                </c:pt>
                <c:pt idx="7">
                  <c:v>8.08</c:v>
                </c:pt>
                <c:pt idx="8">
                  <c:v>#N/A</c:v>
                </c:pt>
                <c:pt idx="9">
                  <c:v>7.57</c:v>
                </c:pt>
              </c:numCache>
            </c:numRef>
          </c:val>
          <c:extLst>
            <c:ext xmlns:c16="http://schemas.microsoft.com/office/drawing/2014/chart" uri="{C3380CC4-5D6E-409C-BE32-E72D297353CC}">
              <c16:uniqueId val="{00000009-AA94-49E0-93C0-29D37EE6C8D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1477</c:v>
                </c:pt>
                <c:pt idx="5">
                  <c:v>1452</c:v>
                </c:pt>
                <c:pt idx="8">
                  <c:v>1364</c:v>
                </c:pt>
                <c:pt idx="11">
                  <c:v>1315</c:v>
                </c:pt>
                <c:pt idx="14">
                  <c:v>1310</c:v>
                </c:pt>
              </c:numCache>
            </c:numRef>
          </c:val>
          <c:extLst>
            <c:ext xmlns:c16="http://schemas.microsoft.com/office/drawing/2014/chart" uri="{C3380CC4-5D6E-409C-BE32-E72D297353CC}">
              <c16:uniqueId val="{00000000-BF7B-456A-ADC0-CDEDA7D551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7B-456A-ADC0-CDEDA7D551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F7B-456A-ADC0-CDEDA7D551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163</c:v>
                </c:pt>
                <c:pt idx="3">
                  <c:v>0</c:v>
                </c:pt>
                <c:pt idx="6">
                  <c:v>0</c:v>
                </c:pt>
                <c:pt idx="9">
                  <c:v>0</c:v>
                </c:pt>
                <c:pt idx="12">
                  <c:v>0</c:v>
                </c:pt>
              </c:numCache>
            </c:numRef>
          </c:val>
          <c:extLst>
            <c:ext xmlns:c16="http://schemas.microsoft.com/office/drawing/2014/chart" uri="{C3380CC4-5D6E-409C-BE32-E72D297353CC}">
              <c16:uniqueId val="{00000003-BF7B-456A-ADC0-CDEDA7D551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544</c:v>
                </c:pt>
                <c:pt idx="3">
                  <c:v>527</c:v>
                </c:pt>
                <c:pt idx="6">
                  <c:v>512</c:v>
                </c:pt>
                <c:pt idx="9">
                  <c:v>476</c:v>
                </c:pt>
                <c:pt idx="12">
                  <c:v>462</c:v>
                </c:pt>
              </c:numCache>
            </c:numRef>
          </c:val>
          <c:extLst>
            <c:ext xmlns:c16="http://schemas.microsoft.com/office/drawing/2014/chart" uri="{C3380CC4-5D6E-409C-BE32-E72D297353CC}">
              <c16:uniqueId val="{00000004-BF7B-456A-ADC0-CDEDA7D551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7B-456A-ADC0-CDEDA7D551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7B-456A-ADC0-CDEDA7D551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1561</c:v>
                </c:pt>
                <c:pt idx="3">
                  <c:v>1501</c:v>
                </c:pt>
                <c:pt idx="6">
                  <c:v>1380</c:v>
                </c:pt>
                <c:pt idx="9">
                  <c:v>1336</c:v>
                </c:pt>
                <c:pt idx="12">
                  <c:v>1303</c:v>
                </c:pt>
              </c:numCache>
            </c:numRef>
          </c:val>
          <c:extLst>
            <c:ext xmlns:c16="http://schemas.microsoft.com/office/drawing/2014/chart" uri="{C3380CC4-5D6E-409C-BE32-E72D297353CC}">
              <c16:uniqueId val="{00000007-BF7B-456A-ADC0-CDEDA7D551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791</c:v>
                </c:pt>
                <c:pt idx="2">
                  <c:v>#N/A</c:v>
                </c:pt>
                <c:pt idx="3">
                  <c:v>#N/A</c:v>
                </c:pt>
                <c:pt idx="4">
                  <c:v>576</c:v>
                </c:pt>
                <c:pt idx="5">
                  <c:v>#N/A</c:v>
                </c:pt>
                <c:pt idx="6">
                  <c:v>#N/A</c:v>
                </c:pt>
                <c:pt idx="7">
                  <c:v>528</c:v>
                </c:pt>
                <c:pt idx="8">
                  <c:v>#N/A</c:v>
                </c:pt>
                <c:pt idx="9">
                  <c:v>#N/A</c:v>
                </c:pt>
                <c:pt idx="10">
                  <c:v>497</c:v>
                </c:pt>
                <c:pt idx="11">
                  <c:v>#N/A</c:v>
                </c:pt>
                <c:pt idx="12">
                  <c:v>#N/A</c:v>
                </c:pt>
                <c:pt idx="13">
                  <c:v>455</c:v>
                </c:pt>
                <c:pt idx="14">
                  <c:v>#N/A</c:v>
                </c:pt>
              </c:numCache>
            </c:numRef>
          </c:val>
          <c:smooth val="0"/>
          <c:extLst>
            <c:ext xmlns:c16="http://schemas.microsoft.com/office/drawing/2014/chart" uri="{C3380CC4-5D6E-409C-BE32-E72D297353CC}">
              <c16:uniqueId val="{00000008-BF7B-456A-ADC0-CDEDA7D551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15317</c:v>
                </c:pt>
                <c:pt idx="5">
                  <c:v>14671</c:v>
                </c:pt>
                <c:pt idx="8">
                  <c:v>13929</c:v>
                </c:pt>
                <c:pt idx="11">
                  <c:v>13294</c:v>
                </c:pt>
                <c:pt idx="14">
                  <c:v>15217</c:v>
                </c:pt>
              </c:numCache>
            </c:numRef>
          </c:val>
          <c:extLst>
            <c:ext xmlns:c16="http://schemas.microsoft.com/office/drawing/2014/chart" uri="{C3380CC4-5D6E-409C-BE32-E72D297353CC}">
              <c16:uniqueId val="{00000000-FA0E-426A-A11E-4B63B01D56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1721</c:v>
                </c:pt>
                <c:pt idx="5">
                  <c:v>1896</c:v>
                </c:pt>
                <c:pt idx="8">
                  <c:v>1882</c:v>
                </c:pt>
                <c:pt idx="11">
                  <c:v>2162</c:v>
                </c:pt>
                <c:pt idx="14">
                  <c:v>2095</c:v>
                </c:pt>
              </c:numCache>
            </c:numRef>
          </c:val>
          <c:extLst>
            <c:ext xmlns:c16="http://schemas.microsoft.com/office/drawing/2014/chart" uri="{C3380CC4-5D6E-409C-BE32-E72D297353CC}">
              <c16:uniqueId val="{00000001-FA0E-426A-A11E-4B63B01D56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4871</c:v>
                </c:pt>
                <c:pt idx="5">
                  <c:v>5857</c:v>
                </c:pt>
                <c:pt idx="8">
                  <c:v>6375</c:v>
                </c:pt>
                <c:pt idx="11">
                  <c:v>7021</c:v>
                </c:pt>
                <c:pt idx="14">
                  <c:v>7461</c:v>
                </c:pt>
              </c:numCache>
            </c:numRef>
          </c:val>
          <c:extLst>
            <c:ext xmlns:c16="http://schemas.microsoft.com/office/drawing/2014/chart" uri="{C3380CC4-5D6E-409C-BE32-E72D297353CC}">
              <c16:uniqueId val="{00000002-FA0E-426A-A11E-4B63B01D56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0E-426A-A11E-4B63B01D56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0E-426A-A11E-4B63B01D56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623</c:v>
                </c:pt>
                <c:pt idx="3">
                  <c:v>373</c:v>
                </c:pt>
                <c:pt idx="6">
                  <c:v>377</c:v>
                </c:pt>
                <c:pt idx="9">
                  <c:v>383</c:v>
                </c:pt>
                <c:pt idx="12">
                  <c:v>156</c:v>
                </c:pt>
              </c:numCache>
            </c:numRef>
          </c:val>
          <c:extLst>
            <c:ext xmlns:c16="http://schemas.microsoft.com/office/drawing/2014/chart" uri="{C3380CC4-5D6E-409C-BE32-E72D297353CC}">
              <c16:uniqueId val="{00000005-FA0E-426A-A11E-4B63B01D56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3625</c:v>
                </c:pt>
                <c:pt idx="3">
                  <c:v>3619</c:v>
                </c:pt>
                <c:pt idx="6">
                  <c:v>3559</c:v>
                </c:pt>
                <c:pt idx="9">
                  <c:v>3499</c:v>
                </c:pt>
                <c:pt idx="12">
                  <c:v>3367</c:v>
                </c:pt>
              </c:numCache>
            </c:numRef>
          </c:val>
          <c:extLst>
            <c:ext xmlns:c16="http://schemas.microsoft.com/office/drawing/2014/chart" uri="{C3380CC4-5D6E-409C-BE32-E72D297353CC}">
              <c16:uniqueId val="{00000006-FA0E-426A-A11E-4B63B01D56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4</c:v>
                </c:pt>
                <c:pt idx="9">
                  <c:v>4</c:v>
                </c:pt>
                <c:pt idx="12">
                  <c:v>4</c:v>
                </c:pt>
              </c:numCache>
            </c:numRef>
          </c:val>
          <c:extLst>
            <c:ext xmlns:c16="http://schemas.microsoft.com/office/drawing/2014/chart" uri="{C3380CC4-5D6E-409C-BE32-E72D297353CC}">
              <c16:uniqueId val="{00000007-FA0E-426A-A11E-4B63B01D56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7866</c:v>
                </c:pt>
                <c:pt idx="3">
                  <c:v>7880</c:v>
                </c:pt>
                <c:pt idx="6">
                  <c:v>7565</c:v>
                </c:pt>
                <c:pt idx="9">
                  <c:v>7934</c:v>
                </c:pt>
                <c:pt idx="12">
                  <c:v>8250</c:v>
                </c:pt>
              </c:numCache>
            </c:numRef>
          </c:val>
          <c:extLst>
            <c:ext xmlns:c16="http://schemas.microsoft.com/office/drawing/2014/chart" uri="{C3380CC4-5D6E-409C-BE32-E72D297353CC}">
              <c16:uniqueId val="{00000008-FA0E-426A-A11E-4B63B01D56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A0E-426A-A11E-4B63B01D56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13409</c:v>
                </c:pt>
                <c:pt idx="3">
                  <c:v>12749</c:v>
                </c:pt>
                <c:pt idx="6">
                  <c:v>12109</c:v>
                </c:pt>
                <c:pt idx="9">
                  <c:v>12215</c:v>
                </c:pt>
                <c:pt idx="12">
                  <c:v>14187</c:v>
                </c:pt>
              </c:numCache>
            </c:numRef>
          </c:val>
          <c:extLst>
            <c:ext xmlns:c16="http://schemas.microsoft.com/office/drawing/2014/chart" uri="{C3380CC4-5D6E-409C-BE32-E72D297353CC}">
              <c16:uniqueId val="{0000000A-FA0E-426A-A11E-4B63B01D561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3614</c:v>
                </c:pt>
                <c:pt idx="2">
                  <c:v>#N/A</c:v>
                </c:pt>
                <c:pt idx="3">
                  <c:v>#N/A</c:v>
                </c:pt>
                <c:pt idx="4">
                  <c:v>2196</c:v>
                </c:pt>
                <c:pt idx="5">
                  <c:v>#N/A</c:v>
                </c:pt>
                <c:pt idx="6">
                  <c:v>#N/A</c:v>
                </c:pt>
                <c:pt idx="7">
                  <c:v>1427</c:v>
                </c:pt>
                <c:pt idx="8">
                  <c:v>#N/A</c:v>
                </c:pt>
                <c:pt idx="9">
                  <c:v>#N/A</c:v>
                </c:pt>
                <c:pt idx="10">
                  <c:v>1559</c:v>
                </c:pt>
                <c:pt idx="11">
                  <c:v>#N/A</c:v>
                </c:pt>
                <c:pt idx="12">
                  <c:v>#N/A</c:v>
                </c:pt>
                <c:pt idx="13">
                  <c:v>1191</c:v>
                </c:pt>
                <c:pt idx="14">
                  <c:v>#N/A</c:v>
                </c:pt>
              </c:numCache>
            </c:numRef>
          </c:val>
          <c:smooth val="0"/>
          <c:extLst>
            <c:ext xmlns:c16="http://schemas.microsoft.com/office/drawing/2014/chart" uri="{C3380CC4-5D6E-409C-BE32-E72D297353CC}">
              <c16:uniqueId val="{0000000B-FA0E-426A-A11E-4B63B01D561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2260</c:v>
                </c:pt>
                <c:pt idx="1">
                  <c:v>2253</c:v>
                </c:pt>
                <c:pt idx="2">
                  <c:v>2198</c:v>
                </c:pt>
              </c:numCache>
            </c:numRef>
          </c:val>
          <c:extLst>
            <c:ext xmlns:c16="http://schemas.microsoft.com/office/drawing/2014/chart" uri="{C3380CC4-5D6E-409C-BE32-E72D297353CC}">
              <c16:uniqueId val="{00000000-11FE-467E-9CE2-104C4DE36A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658</c:v>
                </c:pt>
                <c:pt idx="1">
                  <c:v>851</c:v>
                </c:pt>
                <c:pt idx="2">
                  <c:v>1116</c:v>
                </c:pt>
              </c:numCache>
            </c:numRef>
          </c:val>
          <c:extLst>
            <c:ext xmlns:c16="http://schemas.microsoft.com/office/drawing/2014/chart" uri="{C3380CC4-5D6E-409C-BE32-E72D297353CC}">
              <c16:uniqueId val="{00000001-11FE-467E-9CE2-104C4DE36A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2820</c:v>
                </c:pt>
                <c:pt idx="1">
                  <c:v>3893</c:v>
                </c:pt>
                <c:pt idx="2">
                  <c:v>4109</c:v>
                </c:pt>
              </c:numCache>
            </c:numRef>
          </c:val>
          <c:extLst>
            <c:ext xmlns:c16="http://schemas.microsoft.com/office/drawing/2014/chart" uri="{C3380CC4-5D6E-409C-BE32-E72D297353CC}">
              <c16:uniqueId val="{00000002-11FE-467E-9CE2-104C4DE36A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福井県大野市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元利償還金の額は、平成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年度借入の公共事業等債や合併特例事業債、平成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年度借入の臨時財政対策債の償還終了等により、</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算入公債費等は、下水道事業債および合併特例事業債の償還が進んだことにより基準財政需要額に算入される額が減少したことなどから、</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実質公債費比率の分子としては</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百万円の減額となった。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福井県大野市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土地開発公社において産業団地の土地売却収益を借入金の返済に充当し、公社の負債が減少したものの、広域ごみ処理施設基幹的設備改良工事にかかる工事負担金や、小中学校施設改修事業などの大規模建設事業の実施により地方債現在高が増加したため、前年度比で</a:t>
          </a:r>
          <a:r>
            <a:rPr kumimoji="1" lang="en-US" altLang="ja-JP" sz="1400">
              <a:latin typeface="ＭＳ ゴシック" pitchFamily="49" charset="-128"/>
              <a:ea typeface="ＭＳ ゴシック" pitchFamily="49" charset="-128"/>
            </a:rPr>
            <a:t>1,929</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充当可能財源等は、減債基金や地域振興基金への積立による充当基金の増加、基準財政需要額算入見込額の増加により、</a:t>
          </a:r>
          <a:r>
            <a:rPr kumimoji="1" lang="en-US" altLang="ja-JP" sz="1400">
              <a:latin typeface="ＭＳ ゴシック" pitchFamily="49" charset="-128"/>
              <a:ea typeface="ＭＳ ゴシック" pitchFamily="49" charset="-128"/>
            </a:rPr>
            <a:t>2,296</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将来負担比率の分子としては、</a:t>
          </a:r>
          <a:r>
            <a:rPr kumimoji="1" lang="en-US" altLang="ja-JP" sz="1400">
              <a:latin typeface="ＭＳ ゴシック" pitchFamily="49" charset="-128"/>
              <a:ea typeface="ＭＳ ゴシック" pitchFamily="49" charset="-128"/>
            </a:rPr>
            <a:t>368</a:t>
          </a:r>
          <a:r>
            <a:rPr kumimoji="1" lang="ja-JP" altLang="en-US" sz="1400">
              <a:latin typeface="ＭＳ ゴシック" pitchFamily="49" charset="-128"/>
              <a:ea typeface="ＭＳ ゴシック" pitchFamily="49" charset="-128"/>
            </a:rPr>
            <a:t>百万円の減となった。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福井県大野市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付金収入額の増額などにより、地域振興基金への積立額が増加したことや、令和６年度普通交付税追加交付のうち、臨時財政対策債償還基金費分を減債基金に積み立てしたことなど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425,975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・総合計画等に基づく事業の実施に必要な財源を確保するために、計画的に基金を運用していく。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・地域振興基金：大野市の地域振興を図る事業の財源に充てる。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・公共施設等総合管理基金：公共施設又は公用施設の整備、保全、廃止等に要する経費に充てる。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・学校施設等整備基金：小中学校の施設等の整備に要する資金に充てる。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・エキサイト広場総合体育施設管理運営基金：大野市エキサイト広場総合体育施設の管理運営に要する経費に充てる。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・上水道整備基金：上水道の建設、改良等の整備に要する資金に充てる。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・地域振興基金：原資であるふるさと納税寄附金の増などにより前年度比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324,272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・学校施設等整備基金：小中学校施設改修事業の財源として取り崩したことにより、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51,477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・地域振興基金：企業立地助成金のハードなどに充当した場合は、その翌年度から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年間をかけて積み戻すこととしている。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・公共施設等総合管理基金：今後発生する公共施設等の整備、保全、廃止に要する経費に対して、計画的に取崩していく。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・学校施設等整備基金：学校再編に伴う施設改修等のため、事業進捗に合わせて基金を取り崩していく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千円を積み立てし、利子積立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千円とあわせ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422,494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477,205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54,711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・財政調整基金の残高は、臨時的な財源不足に備えるため、標準財政規模の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％程度を維持するように努めていく。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年度普通交付税追加交付分のうち臨時財政対策債償還基金費分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57,593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千円を含む元金積立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289,593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千円を行い、利子積立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千円とあわせ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年度および令和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年度普通交付税追加交付分のうち臨時財政対策債償還基金費分として積み立てした額のうち、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千円を取崩し、差引として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264,897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・償還額の変動を見据え、一定程度の額を維持することとしている。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・国の事務連絡に則り、普通交付税交付額のうち臨時財政対策債償還基金費分として積み立てた分については、後年度において順次取崩を行う。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福井県大野市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29,821
29,186
872.43
24,835,015
23,928,881
804,377
10,615,515
14,186,825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財政力指数は、近年は横ばいで推移している。人口減少等による地方税の減収などから、今後も財政力指数は低調に推移するとみられる。</a:t>
          </a:r>
        </a:p>
        <a:p>
          <a:r>
            <a:rPr kumimoji="1" lang="ja-JP" altLang="en-US" sz="1300">
              <a:latin typeface="ＭＳ Ｐゴシック" panose="020B0600070205080204" pitchFamily="50" charset="-128"/>
              <a:ea typeface="ＭＳ Ｐゴシック" panose="020B0600070205080204" pitchFamily="50" charset="-128"/>
            </a:rPr>
            <a:t>　自主財源を安定的に確保するため、適正な課税に基づく市税の収納強化に取り組むとともに、人口減少対策及び企業誘致をはじめ地域産業の振興に取り組む。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経常一般財源等総額については、地方税が前年度比</a:t>
          </a:r>
          <a:r>
            <a:rPr kumimoji="1" lang="en-US" altLang="ja-JP" sz="1300">
              <a:latin typeface="ＭＳ Ｐゴシック" panose="020B0600070205080204" pitchFamily="50" charset="-128"/>
              <a:ea typeface="ＭＳ Ｐゴシック" panose="020B0600070205080204" pitchFamily="50" charset="-128"/>
            </a:rPr>
            <a:t>75,441</a:t>
          </a:r>
          <a:r>
            <a:rPr kumimoji="1" lang="ja-JP" altLang="en-US" sz="1300">
              <a:latin typeface="ＭＳ Ｐゴシック" panose="020B0600070205080204" pitchFamily="50" charset="-128"/>
              <a:ea typeface="ＭＳ Ｐゴシック" panose="020B0600070205080204" pitchFamily="50" charset="-128"/>
            </a:rPr>
            <a:t>千円の減となったものの、地方交付税が</a:t>
          </a:r>
          <a:r>
            <a:rPr kumimoji="1" lang="en-US" altLang="ja-JP" sz="1300">
              <a:latin typeface="ＭＳ Ｐゴシック" panose="020B0600070205080204" pitchFamily="50" charset="-128"/>
              <a:ea typeface="ＭＳ Ｐゴシック" panose="020B0600070205080204" pitchFamily="50" charset="-128"/>
            </a:rPr>
            <a:t>216,980</a:t>
          </a:r>
          <a:r>
            <a:rPr kumimoji="1" lang="ja-JP" altLang="en-US" sz="1300">
              <a:latin typeface="ＭＳ Ｐゴシック" panose="020B0600070205080204" pitchFamily="50" charset="-128"/>
              <a:ea typeface="ＭＳ Ｐゴシック" panose="020B0600070205080204" pitchFamily="50" charset="-128"/>
            </a:rPr>
            <a:t>千円の増となったことなどから、</a:t>
          </a:r>
          <a:r>
            <a:rPr kumimoji="1" lang="en-US" altLang="ja-JP" sz="1300">
              <a:latin typeface="ＭＳ Ｐゴシック" panose="020B0600070205080204" pitchFamily="50" charset="-128"/>
              <a:ea typeface="ＭＳ Ｐゴシック" panose="020B0600070205080204" pitchFamily="50" charset="-128"/>
            </a:rPr>
            <a:t>400,663</a:t>
          </a:r>
          <a:r>
            <a:rPr kumimoji="1" lang="ja-JP" altLang="en-US" sz="1300">
              <a:latin typeface="ＭＳ Ｐゴシック" panose="020B0600070205080204" pitchFamily="50" charset="-128"/>
              <a:ea typeface="ＭＳ Ｐゴシック" panose="020B0600070205080204" pitchFamily="50" charset="-128"/>
            </a:rPr>
            <a:t>千円の増となった。また、臨時財政対策債は前年度比</a:t>
          </a:r>
          <a:r>
            <a:rPr kumimoji="1" lang="en-US" altLang="ja-JP" sz="1300">
              <a:latin typeface="ＭＳ Ｐゴシック" panose="020B0600070205080204" pitchFamily="50" charset="-128"/>
              <a:ea typeface="ＭＳ Ｐゴシック" panose="020B0600070205080204" pitchFamily="50" charset="-128"/>
            </a:rPr>
            <a:t>29,600</a:t>
          </a:r>
          <a:r>
            <a:rPr kumimoji="1" lang="ja-JP" altLang="en-US" sz="1300">
              <a:latin typeface="ＭＳ Ｐゴシック" panose="020B0600070205080204" pitchFamily="50" charset="-128"/>
              <a:ea typeface="ＭＳ Ｐゴシック" panose="020B0600070205080204" pitchFamily="50" charset="-128"/>
            </a:rPr>
            <a:t>千円減少したものの、比率の分母としては</a:t>
          </a:r>
          <a:r>
            <a:rPr kumimoji="1" lang="en-US" altLang="ja-JP" sz="1300">
              <a:latin typeface="ＭＳ Ｐゴシック" panose="020B0600070205080204" pitchFamily="50" charset="-128"/>
              <a:ea typeface="ＭＳ Ｐゴシック" panose="020B0600070205080204" pitchFamily="50" charset="-128"/>
            </a:rPr>
            <a:t>371,063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分子である経常経費充当一般財源等については、人件費、物件費、扶助費、補助費等への充当分が増加したため、前年度比</a:t>
          </a:r>
          <a:r>
            <a:rPr kumimoji="1" lang="en-US" altLang="ja-JP" sz="1300">
              <a:latin typeface="ＭＳ Ｐゴシック" panose="020B0600070205080204" pitchFamily="50" charset="-128"/>
              <a:ea typeface="ＭＳ Ｐゴシック" panose="020B0600070205080204" pitchFamily="50" charset="-128"/>
            </a:rPr>
            <a:t>233,011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依然として類似団体平均、全国平均より高い水準にあるため、事業等の見直しや公共施設の最適化等を進め、経費の削減に努める。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143933</xdr:rowOff>
    </xdr:from>
    <xdr:to>
      <xdr:col>23</xdr:col>
      <xdr:colOff>133350</xdr:colOff>
      <xdr:row>65</xdr:row>
      <xdr:rowOff>60960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1673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60960</xdr:rowOff>
    </xdr:from>
    <xdr:to>
      <xdr:col>19</xdr:col>
      <xdr:colOff>133350</xdr:colOff>
      <xdr:row>65</xdr:row>
      <xdr:rowOff>77046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2052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1694</xdr:rowOff>
    </xdr:from>
    <xdr:to>
      <xdr:col>15</xdr:col>
      <xdr:colOff>82550</xdr:colOff>
      <xdr:row>65</xdr:row>
      <xdr:rowOff>77046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03044"/>
          <a:ext cx="889000" cy="41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1694</xdr:rowOff>
    </xdr:from>
    <xdr:to>
      <xdr:col>11</xdr:col>
      <xdr:colOff>31750</xdr:colOff>
      <xdr:row>66</xdr:row>
      <xdr:rowOff>114723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03044"/>
          <a:ext cx="889000" cy="62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26246</xdr:rowOff>
    </xdr:from>
    <xdr:to>
      <xdr:col>15</xdr:col>
      <xdr:colOff>133350</xdr:colOff>
      <xdr:row>65</xdr:row>
      <xdr:rowOff>127846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112623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122344</xdr:rowOff>
    </xdr:from>
    <xdr:to>
      <xdr:col>11</xdr:col>
      <xdr:colOff>82550</xdr:colOff>
      <xdr:row>63</xdr:row>
      <xdr:rowOff>52494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63923</xdr:rowOff>
    </xdr:from>
    <xdr:to>
      <xdr:col>7</xdr:col>
      <xdr:colOff>31750</xdr:colOff>
      <xdr:row>66</xdr:row>
      <xdr:rowOff>165523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150300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類似団体平均に比べ高くなっているのは、消防業務を直営で行っているため人件費が加算されていることが影響している。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年度は、給料表の改定や会計年度任用職員の勤勉手当の追加などにより、人件費は増加した。また、自治体情報システムの標準化に向けた経費などの増により、物件費も増加した。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今後も業務の効率化などを進め、積極的な経費の削減に努める。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59034</xdr:rowOff>
    </xdr:from>
    <xdr:to>
      <xdr:col>23</xdr:col>
      <xdr:colOff>133350</xdr:colOff>
      <xdr:row>85</xdr:row>
      <xdr:rowOff>65377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60834"/>
          <a:ext cx="838200" cy="17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59034</xdr:rowOff>
    </xdr:from>
    <xdr:to>
      <xdr:col>19</xdr:col>
      <xdr:colOff>133350</xdr:colOff>
      <xdr:row>84</xdr:row>
      <xdr:rowOff>93408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460834"/>
          <a:ext cx="889000" cy="3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86725</xdr:rowOff>
    </xdr:from>
    <xdr:to>
      <xdr:col>15</xdr:col>
      <xdr:colOff>82550</xdr:colOff>
      <xdr:row>84</xdr:row>
      <xdr:rowOff>93408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88525"/>
          <a:ext cx="889000" cy="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23301</xdr:rowOff>
    </xdr:from>
    <xdr:to>
      <xdr:col>11</xdr:col>
      <xdr:colOff>31750</xdr:colOff>
      <xdr:row>84</xdr:row>
      <xdr:rowOff>86725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25101"/>
          <a:ext cx="889000" cy="6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14577</xdr:rowOff>
    </xdr:from>
    <xdr:to>
      <xdr:col>23</xdr:col>
      <xdr:colOff>184150</xdr:colOff>
      <xdr:row>85</xdr:row>
      <xdr:rowOff>116177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158104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5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8234</xdr:rowOff>
    </xdr:from>
    <xdr:to>
      <xdr:col>19</xdr:col>
      <xdr:colOff>184150</xdr:colOff>
      <xdr:row>84</xdr:row>
      <xdr:rowOff>109834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94611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96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42608</xdr:rowOff>
    </xdr:from>
    <xdr:to>
      <xdr:col>15</xdr:col>
      <xdr:colOff>133350</xdr:colOff>
      <xdr:row>84</xdr:row>
      <xdr:rowOff>144208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4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128985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3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35925</xdr:rowOff>
    </xdr:from>
    <xdr:to>
      <xdr:col>11</xdr:col>
      <xdr:colOff>82550</xdr:colOff>
      <xdr:row>84</xdr:row>
      <xdr:rowOff>137525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122302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2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143951</xdr:rowOff>
    </xdr:from>
    <xdr:to>
      <xdr:col>7</xdr:col>
      <xdr:colOff>31750</xdr:colOff>
      <xdr:row>84</xdr:row>
      <xdr:rowOff>74101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58878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60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これまで給与の適正化に努めてきており、類似団体平均よりも低い状況が続いている。今後も人事評価制度に基づいた昇給制度等により給与の適正化に努める。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83457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222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83457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222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83457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222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市村合併により一部事務組合（消防組合）が職員数に加算されたことで、類似団体の平均を上回っている。併せて本市の地域的特性に応じた職員配置などにより数値が高くなっている。引き続き定員適正化計画をもとに、定員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24674</xdr:rowOff>
    </xdr:from>
    <xdr:to>
      <xdr:col>81</xdr:col>
      <xdr:colOff>44450</xdr:colOff>
      <xdr:row>63</xdr:row>
      <xdr:rowOff>70636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26024"/>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3991</xdr:rowOff>
    </xdr:from>
    <xdr:to>
      <xdr:col>77</xdr:col>
      <xdr:colOff>44450</xdr:colOff>
      <xdr:row>63</xdr:row>
      <xdr:rowOff>24674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0534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146715</xdr:rowOff>
    </xdr:from>
    <xdr:to>
      <xdr:col>72</xdr:col>
      <xdr:colOff>203200</xdr:colOff>
      <xdr:row>63</xdr:row>
      <xdr:rowOff>3991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76615"/>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120287</xdr:rowOff>
    </xdr:from>
    <xdr:to>
      <xdr:col>68</xdr:col>
      <xdr:colOff>152400</xdr:colOff>
      <xdr:row>62</xdr:row>
      <xdr:rowOff>146715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50187"/>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19836</xdr:rowOff>
    </xdr:from>
    <xdr:to>
      <xdr:col>81</xdr:col>
      <xdr:colOff>95250</xdr:colOff>
      <xdr:row>63</xdr:row>
      <xdr:rowOff>121436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163363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9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145324</xdr:rowOff>
    </xdr:from>
    <xdr:to>
      <xdr:col>77</xdr:col>
      <xdr:colOff>95250</xdr:colOff>
      <xdr:row>63</xdr:row>
      <xdr:rowOff>75474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60251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61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124641</xdr:rowOff>
    </xdr:from>
    <xdr:to>
      <xdr:col>73</xdr:col>
      <xdr:colOff>44450</xdr:colOff>
      <xdr:row>63</xdr:row>
      <xdr:rowOff>54791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39568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95915</xdr:rowOff>
    </xdr:from>
    <xdr:to>
      <xdr:col>68</xdr:col>
      <xdr:colOff>203200</xdr:colOff>
      <xdr:row>63</xdr:row>
      <xdr:rowOff>26065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10842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1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69487</xdr:rowOff>
    </xdr:from>
    <xdr:to>
      <xdr:col>64</xdr:col>
      <xdr:colOff>152400</xdr:colOff>
      <xdr:row>62</xdr:row>
      <xdr:rowOff>171087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155864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8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年の市村合併以降、一般会計の借入額をできる限り抑えてきたこと、下水道事業の公営企業債を金利が低い時期に借り入れていることなどから、類似団体平均と比べて低くなっている。</a:t>
          </a:r>
        </a:p>
        <a:p>
          <a:r>
            <a:rPr kumimoji="1" lang="ja-JP" altLang="en-US" sz="1300">
              <a:latin typeface="ＭＳ Ｐゴシック" panose="020B0600070205080204" pitchFamily="50" charset="-128"/>
              <a:ea typeface="ＭＳ Ｐゴシック" panose="020B0600070205080204" pitchFamily="50" charset="-128"/>
            </a:rPr>
            <a:t>　また、地方債の償還が進み一般会計の元利償還金が減少していることなどから、単年度では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）、３カ年平均では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145345</xdr:rowOff>
    </xdr:from>
    <xdr:to>
      <xdr:col>81</xdr:col>
      <xdr:colOff>44450</xdr:colOff>
      <xdr:row>38</xdr:row>
      <xdr:rowOff>27517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488995"/>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39</xdr:row>
      <xdr:rowOff>16933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54261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164395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03483"/>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164395</xdr:rowOff>
    </xdr:from>
    <xdr:to>
      <xdr:col>68</xdr:col>
      <xdr:colOff>152400</xdr:colOff>
      <xdr:row>40</xdr:row>
      <xdr:rowOff>73378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509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94545</xdr:rowOff>
    </xdr:from>
    <xdr:to>
      <xdr:col>81</xdr:col>
      <xdr:colOff>95250</xdr:colOff>
      <xdr:row>38</xdr:row>
      <xdr:rowOff>24695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111072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8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113595</xdr:rowOff>
    </xdr:from>
    <xdr:to>
      <xdr:col>68</xdr:col>
      <xdr:colOff>203200</xdr:colOff>
      <xdr:row>40</xdr:row>
      <xdr:rowOff>43745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施設基幹的設備改良工事に対する負担金や小中学校施設改修事業にかかる地方債の発行により、地方債残高は増加したものの、公有地の売却による土地開発公社の返済や基金への積み立てなどにより、前年度と比較し</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の改修等の大型・臨時的事業の実施により、地方債残高は増加しているため、国県の補助金や地方交付税措置のある有利な起債を最大限活用するなどして、引き続き財政的負担の軽減に努める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111608</xdr:rowOff>
    </xdr:from>
    <xdr:to>
      <xdr:col>81</xdr:col>
      <xdr:colOff>44450</xdr:colOff>
      <xdr:row>14</xdr:row>
      <xdr:rowOff>132842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11908"/>
          <a:ext cx="8382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96385</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96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126568</xdr:rowOff>
    </xdr:from>
    <xdr:to>
      <xdr:col>77</xdr:col>
      <xdr:colOff>44450</xdr:colOff>
      <xdr:row>14</xdr:row>
      <xdr:rowOff>132842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526868"/>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169384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69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126568</xdr:rowOff>
    </xdr:from>
    <xdr:to>
      <xdr:col>72</xdr:col>
      <xdr:colOff>203200</xdr:colOff>
      <xdr:row>14</xdr:row>
      <xdr:rowOff>163246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26868"/>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171315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7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163246</xdr:rowOff>
    </xdr:from>
    <xdr:to>
      <xdr:col>68</xdr:col>
      <xdr:colOff>152400</xdr:colOff>
      <xdr:row>15</xdr:row>
      <xdr:rowOff>74320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63546"/>
          <a:ext cx="889000" cy="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60808</xdr:rowOff>
    </xdr:from>
    <xdr:to>
      <xdr:col>81</xdr:col>
      <xdr:colOff>95250</xdr:colOff>
      <xdr:row>14</xdr:row>
      <xdr:rowOff>162408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153535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82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82042</xdr:rowOff>
    </xdr:from>
    <xdr:to>
      <xdr:col>77</xdr:col>
      <xdr:colOff>95250</xdr:colOff>
      <xdr:row>15</xdr:row>
      <xdr:rowOff>12192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8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22369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75768</xdr:rowOff>
    </xdr:from>
    <xdr:to>
      <xdr:col>73</xdr:col>
      <xdr:colOff>44450</xdr:colOff>
      <xdr:row>15</xdr:row>
      <xdr:rowOff>5918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7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16095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24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112446</xdr:rowOff>
    </xdr:from>
    <xdr:to>
      <xdr:col>68</xdr:col>
      <xdr:colOff>203200</xdr:colOff>
      <xdr:row>15</xdr:row>
      <xdr:rowOff>42596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1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52773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28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109897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福井県大野市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29,821
29,186
872.43
24,835,015
23,928,881
804,377
10,615,515
14,186,825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人件費に係る経常収支比率が類似団体平均と比べて高いのは、消防業務を直営で行っていることが影響している。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年度は、給与表の改定や会計年度任用職員の勤勉手当の追加などにより経費は増加したものの、地方交付税など全体の経常一般財源等が増加していることから、前年度とほぼ横ばいとなった。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54610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41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46990</xdr:rowOff>
    </xdr:from>
    <xdr:to>
      <xdr:col>19</xdr:col>
      <xdr:colOff>187325</xdr:colOff>
      <xdr:row>39</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33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39</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963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39</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96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3810</xdr:rowOff>
    </xdr:from>
    <xdr:to>
      <xdr:col>24</xdr:col>
      <xdr:colOff>76200</xdr:colOff>
      <xdr:row>39</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26670</xdr:rowOff>
    </xdr:from>
    <xdr:to>
      <xdr:col>20</xdr:col>
      <xdr:colOff>38100</xdr:colOff>
      <xdr:row>39</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小中学校再編に係る中学校スクールバス運行委託料の増額や、施設の管理運営経費の増などの増により、前年度比で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今後も引き続き、大野市公共施設等総合管理計画に基づく公共施設の適切な維持管理、施設の統廃合や譲渡による施設数の削減により財政負担の軽減に取り組む。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18</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13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96520</xdr:rowOff>
    </xdr:from>
    <xdr:to>
      <xdr:col>78</xdr:col>
      <xdr:colOff>69850</xdr:colOff>
      <xdr:row>18</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82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xdr:rowOff>
    </xdr:from>
    <xdr:to>
      <xdr:col>73</xdr:col>
      <xdr:colOff>180975</xdr:colOff>
      <xdr:row>18</xdr:row>
      <xdr:rowOff>96520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91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xdr:rowOff>
    </xdr:from>
    <xdr:to>
      <xdr:col>69</xdr:col>
      <xdr:colOff>92075</xdr:colOff>
      <xdr:row>18</xdr:row>
      <xdr:rowOff>58420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91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106680</xdr:rowOff>
    </xdr:from>
    <xdr:to>
      <xdr:col>82</xdr:col>
      <xdr:colOff>158750</xdr:colOff>
      <xdr:row>19</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78757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45720</xdr:rowOff>
    </xdr:from>
    <xdr:to>
      <xdr:col>74</xdr:col>
      <xdr:colOff>31750</xdr:colOff>
      <xdr:row>18</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132097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125730</xdr:rowOff>
    </xdr:from>
    <xdr:to>
      <xdr:col>69</xdr:col>
      <xdr:colOff>142875</xdr:colOff>
      <xdr:row>18</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40657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障害福祉サービス事業費や生活保護費の増加等により、前年度比で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159657</xdr:rowOff>
    </xdr:from>
    <xdr:to>
      <xdr:col>24</xdr:col>
      <xdr:colOff>25400</xdr:colOff>
      <xdr:row>57</xdr:row>
      <xdr:rowOff>37193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608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57</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608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282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282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108857</xdr:rowOff>
    </xdr:from>
    <xdr:to>
      <xdr:col>20</xdr:col>
      <xdr:colOff>38100</xdr:colOff>
      <xdr:row>57</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大雪により除雪経費に対する国庫補助金が増加し、充当財源が増加したため、維持補修費の経常経費充当一般財源が減少した。</a:t>
          </a:r>
        </a:p>
        <a:p>
          <a:r>
            <a:rPr kumimoji="1" lang="ja-JP" altLang="en-US" sz="1300">
              <a:latin typeface="ＭＳ Ｐゴシック" panose="020B0600070205080204" pitchFamily="50" charset="-128"/>
              <a:ea typeface="ＭＳ Ｐゴシック" panose="020B0600070205080204" pitchFamily="50" charset="-128"/>
            </a:rPr>
            <a:t>　また、特別会計への繰出金においては、地域の高齢化の進行等による後期高齢者医療特別会計への繰出金の増額が懸念されるが、今後も業務の効率化などによる経費の削減を図り、各会計とも健全運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58</xdr:row>
      <xdr:rowOff>81280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9010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9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42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5080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42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40657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業集落排水事業会計に地方公営企業法を適用したため、繰出金の分析項目が補助費等に変更されたことや、大野・勝山広域行政事務組合への広域ごみ処理施設塵芥処理費負担金分などが増加したため、前年度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534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99568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53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99568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26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168148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260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公債費に係る経常収支比率は類似団体平均に比べ低い。</a:t>
          </a:r>
        </a:p>
        <a:p>
          <a:r>
            <a:rPr kumimoji="1" lang="ja-JP" altLang="en-US" sz="1300">
              <a:latin typeface="ＭＳ Ｐゴシック" panose="020B0600070205080204" pitchFamily="50" charset="-128"/>
              <a:ea typeface="ＭＳ Ｐゴシック" panose="020B0600070205080204" pitchFamily="50" charset="-128"/>
            </a:rPr>
            <a:t>　地方債の償還が進んでいることから、ここ数年は減少傾向が継続している。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一方、今後は小学校施設改修など、大型建設事業に係る地方債の元金償還が始まることから、償還額の平準化に努め、公債費の急激な上昇を抑えるよう努める。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73661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505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104139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03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134620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134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77</xdr:row>
      <xdr:rowOff>77470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64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公債費以外に係る経常収支比率は、類似団体平均と比べ依然として高い状況が続いている。　今後も大野市行政改革推進プラン</a:t>
          </a:r>
          <a:r>
            <a:rPr kumimoji="1" lang="en-US" altLang="ja-JP" sz="1300">
              <a:latin typeface="ＭＳ Ｐゴシック" panose="020B0600070205080204" pitchFamily="50" charset="-128"/>
              <a:ea typeface="ＭＳ Ｐゴシック" panose="020B0600070205080204" pitchFamily="50" charset="-128"/>
            </a:rPr>
            <a:t>2021</a:t>
          </a:r>
          <a:r>
            <a:rPr kumimoji="1" lang="ja-JP" altLang="en-US" sz="1300">
              <a:latin typeface="ＭＳ Ｐゴシック" panose="020B0600070205080204" pitchFamily="50" charset="-128"/>
              <a:ea typeface="ＭＳ Ｐゴシック" panose="020B0600070205080204" pitchFamily="50" charset="-128"/>
            </a:rPr>
            <a:t>に基づき、経常経費の削減を図る。</a:t>
          </a:r>
        </a:p>
        <a:p>
          <a:r>
            <a:rPr kumimoji="1" lang="ja-JP" altLang="en-US" sz="1300">
              <a:latin typeface="ＭＳ Ｐゴシック" panose="020B0600070205080204" pitchFamily="50" charset="-128"/>
              <a:ea typeface="ＭＳ Ｐゴシック" panose="020B0600070205080204" pitchFamily="50" charset="-128"/>
            </a:rPr>
            <a:t>　なお、令和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年度に減少しているのは、新型コロナウィルス感染症の影響で事業を縮小したことや施設の利用を制限したことなどによる。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14332</xdr:rowOff>
    </xdr:from>
    <xdr:to>
      <xdr:col>82</xdr:col>
      <xdr:colOff>107950</xdr:colOff>
      <xdr:row>79</xdr:row>
      <xdr:rowOff>40458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558882"/>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27395</xdr:rowOff>
    </xdr:from>
    <xdr:to>
      <xdr:col>78</xdr:col>
      <xdr:colOff>69850</xdr:colOff>
      <xdr:row>79</xdr:row>
      <xdr:rowOff>40458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57194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4536</xdr:rowOff>
    </xdr:from>
    <xdr:to>
      <xdr:col>73</xdr:col>
      <xdr:colOff>180975</xdr:colOff>
      <xdr:row>79</xdr:row>
      <xdr:rowOff>27395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206186"/>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4536</xdr:rowOff>
    </xdr:from>
    <xdr:to>
      <xdr:col>69</xdr:col>
      <xdr:colOff>92075</xdr:colOff>
      <xdr:row>79</xdr:row>
      <xdr:rowOff>73116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206186"/>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134982</xdr:rowOff>
    </xdr:from>
    <xdr:to>
      <xdr:col>82</xdr:col>
      <xdr:colOff>158750</xdr:colOff>
      <xdr:row>79</xdr:row>
      <xdr:rowOff>65132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107059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8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161108</xdr:rowOff>
    </xdr:from>
    <xdr:to>
      <xdr:col>78</xdr:col>
      <xdr:colOff>120650</xdr:colOff>
      <xdr:row>79</xdr:row>
      <xdr:rowOff>91258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76035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62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148045</xdr:rowOff>
    </xdr:from>
    <xdr:to>
      <xdr:col>74</xdr:col>
      <xdr:colOff>31750</xdr:colOff>
      <xdr:row>79</xdr:row>
      <xdr:rowOff>78195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62972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125186</xdr:rowOff>
    </xdr:from>
    <xdr:to>
      <xdr:col>69</xdr:col>
      <xdr:colOff>142875</xdr:colOff>
      <xdr:row>77</xdr:row>
      <xdr:rowOff>55336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40113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22316</xdr:rowOff>
    </xdr:from>
    <xdr:to>
      <xdr:col>65</xdr:col>
      <xdr:colOff>53975</xdr:colOff>
      <xdr:row>79</xdr:row>
      <xdr:rowOff>123916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108693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65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福井県大野市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110935</xdr:rowOff>
    </xdr:from>
    <xdr:to>
      <xdr:col>29</xdr:col>
      <xdr:colOff>127000</xdr:colOff>
      <xdr:row>17</xdr:row>
      <xdr:rowOff>9970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1760"/>
          <a:ext cx="647700" cy="70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95712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1232</xdr:rowOff>
    </xdr:from>
    <xdr:to>
      <xdr:col>26</xdr:col>
      <xdr:colOff>50800</xdr:colOff>
      <xdr:row>17</xdr:row>
      <xdr:rowOff>9970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63507"/>
          <a:ext cx="698500" cy="8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1232</xdr:rowOff>
    </xdr:from>
    <xdr:to>
      <xdr:col>22</xdr:col>
      <xdr:colOff>114300</xdr:colOff>
      <xdr:row>17</xdr:row>
      <xdr:rowOff>63551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3507"/>
          <a:ext cx="698500" cy="62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63551</xdr:rowOff>
    </xdr:from>
    <xdr:to>
      <xdr:col>18</xdr:col>
      <xdr:colOff>177800</xdr:colOff>
      <xdr:row>17</xdr:row>
      <xdr:rowOff>122390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5826"/>
          <a:ext cx="698500" cy="58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60135</xdr:rowOff>
    </xdr:from>
    <xdr:to>
      <xdr:col>29</xdr:col>
      <xdr:colOff>177800</xdr:colOff>
      <xdr:row>16</xdr:row>
      <xdr:rowOff>161735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0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76662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9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130620</xdr:rowOff>
    </xdr:from>
    <xdr:to>
      <xdr:col>26</xdr:col>
      <xdr:colOff>101600</xdr:colOff>
      <xdr:row>17</xdr:row>
      <xdr:rowOff>60770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1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70947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121882</xdr:rowOff>
    </xdr:from>
    <xdr:to>
      <xdr:col>22</xdr:col>
      <xdr:colOff>165100</xdr:colOff>
      <xdr:row>17</xdr:row>
      <xdr:rowOff>52032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2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62209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8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12751</xdr:rowOff>
    </xdr:from>
    <xdr:to>
      <xdr:col>19</xdr:col>
      <xdr:colOff>38100</xdr:colOff>
      <xdr:row>17</xdr:row>
      <xdr:rowOff>114351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5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124528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71590</xdr:rowOff>
    </xdr:from>
    <xdr:to>
      <xdr:col>15</xdr:col>
      <xdr:colOff>101600</xdr:colOff>
      <xdr:row>18</xdr:row>
      <xdr:rowOff>1740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3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124583</xdr:rowOff>
    </xdr:from>
    <xdr:to>
      <xdr:col>29</xdr:col>
      <xdr:colOff>127000</xdr:colOff>
      <xdr:row>36</xdr:row>
      <xdr:rowOff>160408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77833"/>
          <a:ext cx="647700" cy="35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100613</xdr:rowOff>
    </xdr:from>
    <xdr:to>
      <xdr:col>26</xdr:col>
      <xdr:colOff>50800</xdr:colOff>
      <xdr:row>36</xdr:row>
      <xdr:rowOff>124583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053863"/>
          <a:ext cx="698500" cy="23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63416</xdr:rowOff>
    </xdr:from>
    <xdr:to>
      <xdr:col>22</xdr:col>
      <xdr:colOff>114300</xdr:colOff>
      <xdr:row>36</xdr:row>
      <xdr:rowOff>100613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16666"/>
          <a:ext cx="698500" cy="37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202046</xdr:rowOff>
    </xdr:from>
    <xdr:to>
      <xdr:col>18</xdr:col>
      <xdr:colOff>177800</xdr:colOff>
      <xdr:row>36</xdr:row>
      <xdr:rowOff>63416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812396"/>
          <a:ext cx="698500" cy="204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109608</xdr:rowOff>
    </xdr:from>
    <xdr:to>
      <xdr:col>29</xdr:col>
      <xdr:colOff>177800</xdr:colOff>
      <xdr:row>37</xdr:row>
      <xdr:rowOff>39758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62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81685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3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73783</xdr:rowOff>
    </xdr:from>
    <xdr:to>
      <xdr:col>26</xdr:col>
      <xdr:colOff>101600</xdr:colOff>
      <xdr:row>37</xdr:row>
      <xdr:rowOff>3933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27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160160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13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49813</xdr:rowOff>
    </xdr:from>
    <xdr:to>
      <xdr:col>22</xdr:col>
      <xdr:colOff>165100</xdr:colOff>
      <xdr:row>36</xdr:row>
      <xdr:rowOff>151413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03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136190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8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12616</xdr:rowOff>
    </xdr:from>
    <xdr:to>
      <xdr:col>19</xdr:col>
      <xdr:colOff>38100</xdr:colOff>
      <xdr:row>36</xdr:row>
      <xdr:rowOff>114216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65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98993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151246</xdr:rowOff>
    </xdr:from>
    <xdr:to>
      <xdr:col>15</xdr:col>
      <xdr:colOff>101600</xdr:colOff>
      <xdr:row>35</xdr:row>
      <xdr:rowOff>252846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61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263023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3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福井県大野市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29,821
29,186
872.43
24,835,015
23,928,881
804,377
10,615,515
14,186,825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141770</xdr:rowOff>
    </xdr:from>
    <xdr:to>
      <xdr:col>24</xdr:col>
      <xdr:colOff>63500</xdr:colOff>
      <xdr:row>33</xdr:row>
      <xdr:rowOff>58826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28170"/>
          <a:ext cx="838200" cy="8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58826</xdr:rowOff>
    </xdr:from>
    <xdr:to>
      <xdr:col>19</xdr:col>
      <xdr:colOff>177800</xdr:colOff>
      <xdr:row>33</xdr:row>
      <xdr:rowOff>68936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16676"/>
          <a:ext cx="8890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68936</xdr:rowOff>
    </xdr:from>
    <xdr:to>
      <xdr:col>15</xdr:col>
      <xdr:colOff>50800</xdr:colOff>
      <xdr:row>33</xdr:row>
      <xdr:rowOff>125069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26786"/>
          <a:ext cx="889000" cy="5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125069</xdr:rowOff>
    </xdr:from>
    <xdr:to>
      <xdr:col>10</xdr:col>
      <xdr:colOff>114300</xdr:colOff>
      <xdr:row>34</xdr:row>
      <xdr:rowOff>20155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82919"/>
          <a:ext cx="889000" cy="6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90970</xdr:rowOff>
    </xdr:from>
    <xdr:to>
      <xdr:col>24</xdr:col>
      <xdr:colOff>114300</xdr:colOff>
      <xdr:row>33</xdr:row>
      <xdr:rowOff>21120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7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113847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2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8026</xdr:rowOff>
    </xdr:from>
    <xdr:to>
      <xdr:col>20</xdr:col>
      <xdr:colOff>38100</xdr:colOff>
      <xdr:row>33</xdr:row>
      <xdr:rowOff>109626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6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126153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4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18136</xdr:rowOff>
    </xdr:from>
    <xdr:to>
      <xdr:col>15</xdr:col>
      <xdr:colOff>101600</xdr:colOff>
      <xdr:row>33</xdr:row>
      <xdr:rowOff>119736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7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136263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5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74269</xdr:rowOff>
    </xdr:from>
    <xdr:to>
      <xdr:col>10</xdr:col>
      <xdr:colOff>165100</xdr:colOff>
      <xdr:row>34</xdr:row>
      <xdr:rowOff>4419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20946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0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140805</xdr:rowOff>
    </xdr:from>
    <xdr:to>
      <xdr:col>6</xdr:col>
      <xdr:colOff>38100</xdr:colOff>
      <xdr:row>34</xdr:row>
      <xdr:rowOff>70955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87482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7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134229</xdr:rowOff>
    </xdr:from>
    <xdr:to>
      <xdr:col>24</xdr:col>
      <xdr:colOff>63500</xdr:colOff>
      <xdr:row>57</xdr:row>
      <xdr:rowOff>7096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35429"/>
          <a:ext cx="838200" cy="4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3020</xdr:rowOff>
    </xdr:from>
    <xdr:to>
      <xdr:col>19</xdr:col>
      <xdr:colOff>177800</xdr:colOff>
      <xdr:row>57</xdr:row>
      <xdr:rowOff>7096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75670"/>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3020</xdr:rowOff>
    </xdr:from>
    <xdr:to>
      <xdr:col>15</xdr:col>
      <xdr:colOff>50800</xdr:colOff>
      <xdr:row>57</xdr:row>
      <xdr:rowOff>61092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75670"/>
          <a:ext cx="889000" cy="5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61092</xdr:rowOff>
    </xdr:from>
    <xdr:to>
      <xdr:col>10</xdr:col>
      <xdr:colOff>114300</xdr:colOff>
      <xdr:row>57</xdr:row>
      <xdr:rowOff>79449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3742"/>
          <a:ext cx="8890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83429</xdr:rowOff>
    </xdr:from>
    <xdr:to>
      <xdr:col>24</xdr:col>
      <xdr:colOff>114300</xdr:colOff>
      <xdr:row>57</xdr:row>
      <xdr:rowOff>13579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106306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3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127746</xdr:rowOff>
    </xdr:from>
    <xdr:to>
      <xdr:col>20</xdr:col>
      <xdr:colOff>38100</xdr:colOff>
      <xdr:row>57</xdr:row>
      <xdr:rowOff>57896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74423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0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123670</xdr:rowOff>
    </xdr:from>
    <xdr:to>
      <xdr:col>15</xdr:col>
      <xdr:colOff>101600</xdr:colOff>
      <xdr:row>57</xdr:row>
      <xdr:rowOff>53820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70347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0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10292</xdr:rowOff>
    </xdr:from>
    <xdr:to>
      <xdr:col>10</xdr:col>
      <xdr:colOff>165100</xdr:colOff>
      <xdr:row>57</xdr:row>
      <xdr:rowOff>111892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128419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5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28649</xdr:rowOff>
    </xdr:from>
    <xdr:to>
      <xdr:col>6</xdr:col>
      <xdr:colOff>38100</xdr:colOff>
      <xdr:row>57</xdr:row>
      <xdr:rowOff>130249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146776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7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81121</xdr:rowOff>
    </xdr:from>
    <xdr:to>
      <xdr:col>24</xdr:col>
      <xdr:colOff>63500</xdr:colOff>
      <xdr:row>77</xdr:row>
      <xdr:rowOff>46279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768421"/>
          <a:ext cx="838200" cy="47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66966</xdr:rowOff>
    </xdr:from>
    <xdr:to>
      <xdr:col>19</xdr:col>
      <xdr:colOff>177800</xdr:colOff>
      <xdr:row>77</xdr:row>
      <xdr:rowOff>46279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97166"/>
          <a:ext cx="889000" cy="15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34316</xdr:rowOff>
    </xdr:from>
    <xdr:to>
      <xdr:col>15</xdr:col>
      <xdr:colOff>50800</xdr:colOff>
      <xdr:row>76</xdr:row>
      <xdr:rowOff>66966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893066"/>
          <a:ext cx="889000" cy="20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34316</xdr:rowOff>
    </xdr:from>
    <xdr:to>
      <xdr:col>10</xdr:col>
      <xdr:colOff>114300</xdr:colOff>
      <xdr:row>75</xdr:row>
      <xdr:rowOff>148596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93066"/>
          <a:ext cx="889000" cy="11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30321</xdr:rowOff>
    </xdr:from>
    <xdr:to>
      <xdr:col>24</xdr:col>
      <xdr:colOff>114300</xdr:colOff>
      <xdr:row>74</xdr:row>
      <xdr:rowOff>131921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1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53198</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6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166929</xdr:rowOff>
    </xdr:from>
    <xdr:to>
      <xdr:col>20</xdr:col>
      <xdr:colOff>38100</xdr:colOff>
      <xdr:row>77</xdr:row>
      <xdr:rowOff>97079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113606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9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16166</xdr:rowOff>
    </xdr:from>
    <xdr:to>
      <xdr:col>15</xdr:col>
      <xdr:colOff>101600</xdr:colOff>
      <xdr:row>76</xdr:row>
      <xdr:rowOff>117766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4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134294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154966</xdr:rowOff>
    </xdr:from>
    <xdr:to>
      <xdr:col>10</xdr:col>
      <xdr:colOff>165100</xdr:colOff>
      <xdr:row>75</xdr:row>
      <xdr:rowOff>85116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101643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61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97796</xdr:rowOff>
    </xdr:from>
    <xdr:to>
      <xdr:col>6</xdr:col>
      <xdr:colOff>38100</xdr:colOff>
      <xdr:row>76</xdr:row>
      <xdr:rowOff>27946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44473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7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87906</xdr:rowOff>
    </xdr:from>
    <xdr:to>
      <xdr:col>24</xdr:col>
      <xdr:colOff>63500</xdr:colOff>
      <xdr:row>96</xdr:row>
      <xdr:rowOff>35937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75656"/>
          <a:ext cx="838200" cy="1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35937</xdr:rowOff>
    </xdr:from>
    <xdr:to>
      <xdr:col>19</xdr:col>
      <xdr:colOff>177800</xdr:colOff>
      <xdr:row>96</xdr:row>
      <xdr:rowOff>93599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95137"/>
          <a:ext cx="889000" cy="5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121445</xdr:rowOff>
    </xdr:from>
    <xdr:to>
      <xdr:col>15</xdr:col>
      <xdr:colOff>50800</xdr:colOff>
      <xdr:row>96</xdr:row>
      <xdr:rowOff>93599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09195"/>
          <a:ext cx="889000" cy="14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121445</xdr:rowOff>
    </xdr:from>
    <xdr:to>
      <xdr:col>10</xdr:col>
      <xdr:colOff>114300</xdr:colOff>
      <xdr:row>97</xdr:row>
      <xdr:rowOff>2322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09195"/>
          <a:ext cx="889000" cy="22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37106</xdr:rowOff>
    </xdr:from>
    <xdr:to>
      <xdr:col>24</xdr:col>
      <xdr:colOff>114300</xdr:colOff>
      <xdr:row>95</xdr:row>
      <xdr:rowOff>138706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2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59983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7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156587</xdr:rowOff>
    </xdr:from>
    <xdr:to>
      <xdr:col>20</xdr:col>
      <xdr:colOff>38100</xdr:colOff>
      <xdr:row>96</xdr:row>
      <xdr:rowOff>86737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103264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1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42799</xdr:rowOff>
    </xdr:from>
    <xdr:to>
      <xdr:col>15</xdr:col>
      <xdr:colOff>101600</xdr:colOff>
      <xdr:row>96</xdr:row>
      <xdr:rowOff>144399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160926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7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70645</xdr:rowOff>
    </xdr:from>
    <xdr:to>
      <xdr:col>10</xdr:col>
      <xdr:colOff>165100</xdr:colOff>
      <xdr:row>96</xdr:row>
      <xdr:rowOff>795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17322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3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122972</xdr:rowOff>
    </xdr:from>
    <xdr:to>
      <xdr:col>6</xdr:col>
      <xdr:colOff>38100</xdr:colOff>
      <xdr:row>97</xdr:row>
      <xdr:rowOff>53122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8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69649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5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11616</xdr:rowOff>
    </xdr:from>
    <xdr:to>
      <xdr:col>55</xdr:col>
      <xdr:colOff>0</xdr:colOff>
      <xdr:row>36</xdr:row>
      <xdr:rowOff>31907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840916"/>
          <a:ext cx="838200" cy="36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162301</xdr:rowOff>
    </xdr:from>
    <xdr:to>
      <xdr:col>50</xdr:col>
      <xdr:colOff>114300</xdr:colOff>
      <xdr:row>36</xdr:row>
      <xdr:rowOff>31907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63051"/>
          <a:ext cx="889000" cy="4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162301</xdr:rowOff>
    </xdr:from>
    <xdr:to>
      <xdr:col>45</xdr:col>
      <xdr:colOff>177800</xdr:colOff>
      <xdr:row>36</xdr:row>
      <xdr:rowOff>59858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63051"/>
          <a:ext cx="889000" cy="6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125831</xdr:rowOff>
    </xdr:from>
    <xdr:to>
      <xdr:col>41</xdr:col>
      <xdr:colOff>50800</xdr:colOff>
      <xdr:row>36</xdr:row>
      <xdr:rowOff>59858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40781"/>
          <a:ext cx="889000" cy="7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132266</xdr:rowOff>
    </xdr:from>
    <xdr:to>
      <xdr:col>55</xdr:col>
      <xdr:colOff>50800</xdr:colOff>
      <xdr:row>34</xdr:row>
      <xdr:rowOff>62416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79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155143</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64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152557</xdr:rowOff>
    </xdr:from>
    <xdr:to>
      <xdr:col>50</xdr:col>
      <xdr:colOff>165100</xdr:colOff>
      <xdr:row>36</xdr:row>
      <xdr:rowOff>82707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73834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4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111501</xdr:rowOff>
    </xdr:from>
    <xdr:to>
      <xdr:col>46</xdr:col>
      <xdr:colOff>38100</xdr:colOff>
      <xdr:row>36</xdr:row>
      <xdr:rowOff>41651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1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32778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0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9058</xdr:rowOff>
    </xdr:from>
    <xdr:to>
      <xdr:col>41</xdr:col>
      <xdr:colOff>101600</xdr:colOff>
      <xdr:row>36</xdr:row>
      <xdr:rowOff>110658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8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101785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75031</xdr:rowOff>
    </xdr:from>
    <xdr:to>
      <xdr:col>36</xdr:col>
      <xdr:colOff>165100</xdr:colOff>
      <xdr:row>32</xdr:row>
      <xdr:rowOff>5181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167758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48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129131</xdr:rowOff>
    </xdr:from>
    <xdr:to>
      <xdr:col>55</xdr:col>
      <xdr:colOff>0</xdr:colOff>
      <xdr:row>53</xdr:row>
      <xdr:rowOff>136744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044531"/>
          <a:ext cx="838200" cy="17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136744</xdr:rowOff>
    </xdr:from>
    <xdr:to>
      <xdr:col>50</xdr:col>
      <xdr:colOff>114300</xdr:colOff>
      <xdr:row>56</xdr:row>
      <xdr:rowOff>146406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223594"/>
          <a:ext cx="889000" cy="52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146406</xdr:rowOff>
    </xdr:from>
    <xdr:to>
      <xdr:col>45</xdr:col>
      <xdr:colOff>177800</xdr:colOff>
      <xdr:row>57</xdr:row>
      <xdr:rowOff>22740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47606"/>
          <a:ext cx="889000" cy="4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169807</xdr:rowOff>
    </xdr:from>
    <xdr:to>
      <xdr:col>41</xdr:col>
      <xdr:colOff>50800</xdr:colOff>
      <xdr:row>57</xdr:row>
      <xdr:rowOff>22740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56657"/>
          <a:ext cx="889000" cy="53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78331</xdr:rowOff>
    </xdr:from>
    <xdr:to>
      <xdr:col>55</xdr:col>
      <xdr:colOff>50800</xdr:colOff>
      <xdr:row>53</xdr:row>
      <xdr:rowOff>8481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99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101208</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84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85944</xdr:rowOff>
    </xdr:from>
    <xdr:to>
      <xdr:col>50</xdr:col>
      <xdr:colOff>165100</xdr:colOff>
      <xdr:row>54</xdr:row>
      <xdr:rowOff>16094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17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32621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94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95606</xdr:rowOff>
    </xdr:from>
    <xdr:to>
      <xdr:col>46</xdr:col>
      <xdr:colOff>38100</xdr:colOff>
      <xdr:row>57</xdr:row>
      <xdr:rowOff>25756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9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16883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8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143390</xdr:rowOff>
    </xdr:from>
    <xdr:to>
      <xdr:col>41</xdr:col>
      <xdr:colOff>101600</xdr:colOff>
      <xdr:row>57</xdr:row>
      <xdr:rowOff>73540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64667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119007</xdr:rowOff>
    </xdr:from>
    <xdr:to>
      <xdr:col>36</xdr:col>
      <xdr:colOff>165100</xdr:colOff>
      <xdr:row>54</xdr:row>
      <xdr:rowOff>49157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0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65684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98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37298</xdr:rowOff>
    </xdr:from>
    <xdr:to>
      <xdr:col>55</xdr:col>
      <xdr:colOff>0</xdr:colOff>
      <xdr:row>79</xdr:row>
      <xdr:rowOff>82691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81848"/>
          <a:ext cx="838200" cy="4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37298</xdr:rowOff>
    </xdr:from>
    <xdr:to>
      <xdr:col>50</xdr:col>
      <xdr:colOff>114300</xdr:colOff>
      <xdr:row>79</xdr:row>
      <xdr:rowOff>66732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81848"/>
          <a:ext cx="889000" cy="2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36176</xdr:rowOff>
    </xdr:from>
    <xdr:to>
      <xdr:col>45</xdr:col>
      <xdr:colOff>177800</xdr:colOff>
      <xdr:row>79</xdr:row>
      <xdr:rowOff>66732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80726"/>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96234</xdr:rowOff>
    </xdr:from>
    <xdr:to>
      <xdr:col>41</xdr:col>
      <xdr:colOff>50800</xdr:colOff>
      <xdr:row>79</xdr:row>
      <xdr:rowOff>36176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954984"/>
          <a:ext cx="889000" cy="62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31891</xdr:rowOff>
    </xdr:from>
    <xdr:to>
      <xdr:col>55</xdr:col>
      <xdr:colOff>50800</xdr:colOff>
      <xdr:row>79</xdr:row>
      <xdr:rowOff>133491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118268</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157948</xdr:rowOff>
    </xdr:from>
    <xdr:to>
      <xdr:col>50</xdr:col>
      <xdr:colOff>165100</xdr:colOff>
      <xdr:row>79</xdr:row>
      <xdr:rowOff>88098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3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79225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2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15932</xdr:rowOff>
    </xdr:from>
    <xdr:to>
      <xdr:col>46</xdr:col>
      <xdr:colOff>38100</xdr:colOff>
      <xdr:row>79</xdr:row>
      <xdr:rowOff>117532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108659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5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156826</xdr:rowOff>
    </xdr:from>
    <xdr:to>
      <xdr:col>41</xdr:col>
      <xdr:colOff>101600</xdr:colOff>
      <xdr:row>79</xdr:row>
      <xdr:rowOff>86976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78103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2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45434</xdr:rowOff>
    </xdr:from>
    <xdr:to>
      <xdr:col>36</xdr:col>
      <xdr:colOff>165100</xdr:colOff>
      <xdr:row>75</xdr:row>
      <xdr:rowOff>147033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041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163561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67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134277</xdr:rowOff>
    </xdr:from>
    <xdr:to>
      <xdr:col>55</xdr:col>
      <xdr:colOff>0</xdr:colOff>
      <xdr:row>92</xdr:row>
      <xdr:rowOff>119811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393327"/>
          <a:ext cx="838200" cy="49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119811</xdr:rowOff>
    </xdr:from>
    <xdr:to>
      <xdr:col>50</xdr:col>
      <xdr:colOff>114300</xdr:colOff>
      <xdr:row>96</xdr:row>
      <xdr:rowOff>62421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893211"/>
          <a:ext cx="889000" cy="62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62421</xdr:rowOff>
    </xdr:from>
    <xdr:to>
      <xdr:col>45</xdr:col>
      <xdr:colOff>177800</xdr:colOff>
      <xdr:row>97</xdr:row>
      <xdr:rowOff>14021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21621"/>
          <a:ext cx="889000" cy="1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62407</xdr:rowOff>
    </xdr:from>
    <xdr:to>
      <xdr:col>41</xdr:col>
      <xdr:colOff>50800</xdr:colOff>
      <xdr:row>97</xdr:row>
      <xdr:rowOff>14021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21607"/>
          <a:ext cx="889000" cy="12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83477</xdr:rowOff>
    </xdr:from>
    <xdr:to>
      <xdr:col>55</xdr:col>
      <xdr:colOff>50800</xdr:colOff>
      <xdr:row>90</xdr:row>
      <xdr:rowOff>13627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34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32910</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29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69011</xdr:rowOff>
    </xdr:from>
    <xdr:to>
      <xdr:col>50</xdr:col>
      <xdr:colOff>165100</xdr:colOff>
      <xdr:row>92</xdr:row>
      <xdr:rowOff>170611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8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15688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61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11621</xdr:rowOff>
    </xdr:from>
    <xdr:to>
      <xdr:col>46</xdr:col>
      <xdr:colOff>38100</xdr:colOff>
      <xdr:row>96</xdr:row>
      <xdr:rowOff>113221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104348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6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134671</xdr:rowOff>
    </xdr:from>
    <xdr:to>
      <xdr:col>41</xdr:col>
      <xdr:colOff>101600</xdr:colOff>
      <xdr:row>97</xdr:row>
      <xdr:rowOff>64821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55948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8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11607</xdr:rowOff>
    </xdr:from>
    <xdr:to>
      <xdr:col>36</xdr:col>
      <xdr:colOff>165100</xdr:colOff>
      <xdr:row>96</xdr:row>
      <xdr:rowOff>113207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104334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5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134176</xdr:rowOff>
    </xdr:from>
    <xdr:to>
      <xdr:col>85</xdr:col>
      <xdr:colOff>127000</xdr:colOff>
      <xdr:row>39</xdr:row>
      <xdr:rowOff>4635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4927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134176</xdr:rowOff>
    </xdr:from>
    <xdr:to>
      <xdr:col>81</xdr:col>
      <xdr:colOff>50800</xdr:colOff>
      <xdr:row>39</xdr:row>
      <xdr:rowOff>26391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49276"/>
          <a:ext cx="8890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160541</xdr:rowOff>
    </xdr:from>
    <xdr:to>
      <xdr:col>76</xdr:col>
      <xdr:colOff>114300</xdr:colOff>
      <xdr:row>39</xdr:row>
      <xdr:rowOff>26391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75641"/>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160541</xdr:rowOff>
    </xdr:from>
    <xdr:to>
      <xdr:col>71</xdr:col>
      <xdr:colOff>177800</xdr:colOff>
      <xdr:row>39</xdr:row>
      <xdr:rowOff>35573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75641"/>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125285</xdr:rowOff>
    </xdr:from>
    <xdr:to>
      <xdr:col>85</xdr:col>
      <xdr:colOff>177800</xdr:colOff>
      <xdr:row>39</xdr:row>
      <xdr:rowOff>55435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40212</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5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83376</xdr:rowOff>
    </xdr:from>
    <xdr:to>
      <xdr:col>81</xdr:col>
      <xdr:colOff>101600</xdr:colOff>
      <xdr:row>39</xdr:row>
      <xdr:rowOff>13526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9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4653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69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147041</xdr:rowOff>
    </xdr:from>
    <xdr:to>
      <xdr:col>76</xdr:col>
      <xdr:colOff>165100</xdr:colOff>
      <xdr:row>39</xdr:row>
      <xdr:rowOff>77191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68318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54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109741</xdr:rowOff>
    </xdr:from>
    <xdr:to>
      <xdr:col>72</xdr:col>
      <xdr:colOff>38100</xdr:colOff>
      <xdr:row>39</xdr:row>
      <xdr:rowOff>39891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31018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156223</xdr:rowOff>
    </xdr:from>
    <xdr:to>
      <xdr:col>67</xdr:col>
      <xdr:colOff>101600</xdr:colOff>
      <xdr:row>39</xdr:row>
      <xdr:rowOff>86373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77500</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64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51755</xdr:rowOff>
    </xdr:from>
    <xdr:to>
      <xdr:col>85</xdr:col>
      <xdr:colOff>127000</xdr:colOff>
      <xdr:row>77</xdr:row>
      <xdr:rowOff>54890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53405"/>
          <a:ext cx="8382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40847</xdr:rowOff>
    </xdr:from>
    <xdr:to>
      <xdr:col>81</xdr:col>
      <xdr:colOff>50800</xdr:colOff>
      <xdr:row>77</xdr:row>
      <xdr:rowOff>51755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42497"/>
          <a:ext cx="889000" cy="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164601</xdr:rowOff>
    </xdr:from>
    <xdr:to>
      <xdr:col>76</xdr:col>
      <xdr:colOff>114300</xdr:colOff>
      <xdr:row>77</xdr:row>
      <xdr:rowOff>40847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194801"/>
          <a:ext cx="889000" cy="4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151603</xdr:rowOff>
    </xdr:from>
    <xdr:to>
      <xdr:col>71</xdr:col>
      <xdr:colOff>177800</xdr:colOff>
      <xdr:row>76</xdr:row>
      <xdr:rowOff>164601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181803"/>
          <a:ext cx="8890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4090</xdr:rowOff>
    </xdr:from>
    <xdr:to>
      <xdr:col>85</xdr:col>
      <xdr:colOff>177800</xdr:colOff>
      <xdr:row>77</xdr:row>
      <xdr:rowOff>105690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153967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8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955</xdr:rowOff>
    </xdr:from>
    <xdr:to>
      <xdr:col>81</xdr:col>
      <xdr:colOff>101600</xdr:colOff>
      <xdr:row>77</xdr:row>
      <xdr:rowOff>102555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0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93682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9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161497</xdr:rowOff>
    </xdr:from>
    <xdr:to>
      <xdr:col>76</xdr:col>
      <xdr:colOff>165100</xdr:colOff>
      <xdr:row>77</xdr:row>
      <xdr:rowOff>91647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9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82774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8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113801</xdr:rowOff>
    </xdr:from>
    <xdr:to>
      <xdr:col>72</xdr:col>
      <xdr:colOff>38100</xdr:colOff>
      <xdr:row>77</xdr:row>
      <xdr:rowOff>43951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4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35078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3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100803</xdr:rowOff>
    </xdr:from>
    <xdr:to>
      <xdr:col>67</xdr:col>
      <xdr:colOff>101600</xdr:colOff>
      <xdr:row>77</xdr:row>
      <xdr:rowOff>30953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3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22080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2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71065</xdr:rowOff>
    </xdr:from>
    <xdr:to>
      <xdr:col>85</xdr:col>
      <xdr:colOff>127000</xdr:colOff>
      <xdr:row>96</xdr:row>
      <xdr:rowOff>3536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358815"/>
          <a:ext cx="838200" cy="10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71065</xdr:rowOff>
    </xdr:from>
    <xdr:to>
      <xdr:col>81</xdr:col>
      <xdr:colOff>50800</xdr:colOff>
      <xdr:row>96</xdr:row>
      <xdr:rowOff>157293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358815"/>
          <a:ext cx="889000" cy="25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106544</xdr:rowOff>
    </xdr:from>
    <xdr:to>
      <xdr:col>76</xdr:col>
      <xdr:colOff>114300</xdr:colOff>
      <xdr:row>96</xdr:row>
      <xdr:rowOff>157293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565744"/>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106544</xdr:rowOff>
    </xdr:from>
    <xdr:to>
      <xdr:col>71</xdr:col>
      <xdr:colOff>177800</xdr:colOff>
      <xdr:row>97</xdr:row>
      <xdr:rowOff>45572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565744"/>
          <a:ext cx="889000" cy="1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124186</xdr:rowOff>
    </xdr:from>
    <xdr:to>
      <xdr:col>85</xdr:col>
      <xdr:colOff>177800</xdr:colOff>
      <xdr:row>96</xdr:row>
      <xdr:rowOff>54336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4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147063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26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20265</xdr:rowOff>
    </xdr:from>
    <xdr:to>
      <xdr:col>81</xdr:col>
      <xdr:colOff>101600</xdr:colOff>
      <xdr:row>95</xdr:row>
      <xdr:rowOff>121865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3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138392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08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106493</xdr:rowOff>
    </xdr:from>
    <xdr:to>
      <xdr:col>76</xdr:col>
      <xdr:colOff>165100</xdr:colOff>
      <xdr:row>97</xdr:row>
      <xdr:rowOff>36643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6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53170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55744</xdr:rowOff>
    </xdr:from>
    <xdr:to>
      <xdr:col>72</xdr:col>
      <xdr:colOff>38100</xdr:colOff>
      <xdr:row>96</xdr:row>
      <xdr:rowOff>157344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1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2421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29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166222</xdr:rowOff>
    </xdr:from>
    <xdr:to>
      <xdr:col>67</xdr:col>
      <xdr:colOff>101600</xdr:colOff>
      <xdr:row>97</xdr:row>
      <xdr:rowOff>96372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2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112899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40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59233</xdr:rowOff>
    </xdr:from>
    <xdr:to>
      <xdr:col>116</xdr:col>
      <xdr:colOff>63500</xdr:colOff>
      <xdr:row>38</xdr:row>
      <xdr:rowOff>91785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74333"/>
          <a:ext cx="838200" cy="3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59233</xdr:rowOff>
    </xdr:from>
    <xdr:to>
      <xdr:col>111</xdr:col>
      <xdr:colOff>177800</xdr:colOff>
      <xdr:row>38</xdr:row>
      <xdr:rowOff>61061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74333"/>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61061</xdr:rowOff>
    </xdr:from>
    <xdr:to>
      <xdr:col>107</xdr:col>
      <xdr:colOff>50800</xdr:colOff>
      <xdr:row>38</xdr:row>
      <xdr:rowOff>71394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76161"/>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71394</xdr:rowOff>
    </xdr:from>
    <xdr:to>
      <xdr:col>102</xdr:col>
      <xdr:colOff>114300</xdr:colOff>
      <xdr:row>38</xdr:row>
      <xdr:rowOff>77475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86494"/>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40985</xdr:rowOff>
    </xdr:from>
    <xdr:to>
      <xdr:col>116</xdr:col>
      <xdr:colOff>114300</xdr:colOff>
      <xdr:row>38</xdr:row>
      <xdr:rowOff>142585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127362</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7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8433</xdr:rowOff>
    </xdr:from>
    <xdr:to>
      <xdr:col>112</xdr:col>
      <xdr:colOff>38100</xdr:colOff>
      <xdr:row>38</xdr:row>
      <xdr:rowOff>110033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101160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1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10261</xdr:rowOff>
    </xdr:from>
    <xdr:to>
      <xdr:col>107</xdr:col>
      <xdr:colOff>101600</xdr:colOff>
      <xdr:row>38</xdr:row>
      <xdr:rowOff>111861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2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102988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20594</xdr:rowOff>
    </xdr:from>
    <xdr:to>
      <xdr:col>102</xdr:col>
      <xdr:colOff>165100</xdr:colOff>
      <xdr:row>38</xdr:row>
      <xdr:rowOff>122194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3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113321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6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26675</xdr:rowOff>
    </xdr:from>
    <xdr:to>
      <xdr:col>98</xdr:col>
      <xdr:colOff>38100</xdr:colOff>
      <xdr:row>38</xdr:row>
      <xdr:rowOff>128275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119402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63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45326</xdr:rowOff>
    </xdr:from>
    <xdr:to>
      <xdr:col>116</xdr:col>
      <xdr:colOff>63500</xdr:colOff>
      <xdr:row>58</xdr:row>
      <xdr:rowOff>48870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89426"/>
          <a:ext cx="8382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161607</xdr:rowOff>
    </xdr:from>
    <xdr:to>
      <xdr:col>111</xdr:col>
      <xdr:colOff>177800</xdr:colOff>
      <xdr:row>58</xdr:row>
      <xdr:rowOff>48870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34257"/>
          <a:ext cx="889000" cy="5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161607</xdr:rowOff>
    </xdr:from>
    <xdr:to>
      <xdr:col>107</xdr:col>
      <xdr:colOff>50800</xdr:colOff>
      <xdr:row>58</xdr:row>
      <xdr:rowOff>54318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934257"/>
          <a:ext cx="889000" cy="6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54318</xdr:rowOff>
    </xdr:from>
    <xdr:to>
      <xdr:col>102</xdr:col>
      <xdr:colOff>114300</xdr:colOff>
      <xdr:row>58</xdr:row>
      <xdr:rowOff>57862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998418"/>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165976</xdr:rowOff>
    </xdr:from>
    <xdr:to>
      <xdr:col>116</xdr:col>
      <xdr:colOff>114300</xdr:colOff>
      <xdr:row>58</xdr:row>
      <xdr:rowOff>96126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144403</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1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169520</xdr:rowOff>
    </xdr:from>
    <xdr:to>
      <xdr:col>112</xdr:col>
      <xdr:colOff>38100</xdr:colOff>
      <xdr:row>58</xdr:row>
      <xdr:rowOff>99670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90797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3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110807</xdr:rowOff>
    </xdr:from>
    <xdr:to>
      <xdr:col>107</xdr:col>
      <xdr:colOff>101600</xdr:colOff>
      <xdr:row>58</xdr:row>
      <xdr:rowOff>40957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8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57484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65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3518</xdr:rowOff>
    </xdr:from>
    <xdr:to>
      <xdr:col>102</xdr:col>
      <xdr:colOff>165100</xdr:colOff>
      <xdr:row>58</xdr:row>
      <xdr:rowOff>105118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96245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4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7062</xdr:rowOff>
    </xdr:from>
    <xdr:to>
      <xdr:col>98</xdr:col>
      <xdr:colOff>38100</xdr:colOff>
      <xdr:row>58</xdr:row>
      <xdr:rowOff>108662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99789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4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82299</xdr:rowOff>
    </xdr:from>
    <xdr:to>
      <xdr:col>116</xdr:col>
      <xdr:colOff>63500</xdr:colOff>
      <xdr:row>75</xdr:row>
      <xdr:rowOff>38453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769599"/>
          <a:ext cx="838200" cy="12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82299</xdr:rowOff>
    </xdr:from>
    <xdr:to>
      <xdr:col>111</xdr:col>
      <xdr:colOff>177800</xdr:colOff>
      <xdr:row>74</xdr:row>
      <xdr:rowOff>127195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69599"/>
          <a:ext cx="889000" cy="4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127195</xdr:rowOff>
    </xdr:from>
    <xdr:to>
      <xdr:col>107</xdr:col>
      <xdr:colOff>50800</xdr:colOff>
      <xdr:row>74</xdr:row>
      <xdr:rowOff>146627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14495"/>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146627</xdr:rowOff>
    </xdr:from>
    <xdr:to>
      <xdr:col>102</xdr:col>
      <xdr:colOff>114300</xdr:colOff>
      <xdr:row>75</xdr:row>
      <xdr:rowOff>8210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33927"/>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159103</xdr:rowOff>
    </xdr:from>
    <xdr:to>
      <xdr:col>116</xdr:col>
      <xdr:colOff>114300</xdr:colOff>
      <xdr:row>75</xdr:row>
      <xdr:rowOff>89253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4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10530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9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31499</xdr:rowOff>
    </xdr:from>
    <xdr:to>
      <xdr:col>112</xdr:col>
      <xdr:colOff>38100</xdr:colOff>
      <xdr:row>74</xdr:row>
      <xdr:rowOff>133099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149626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9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76395</xdr:rowOff>
    </xdr:from>
    <xdr:to>
      <xdr:col>107</xdr:col>
      <xdr:colOff>101600</xdr:colOff>
      <xdr:row>75</xdr:row>
      <xdr:rowOff>6545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23072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3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95827</xdr:rowOff>
    </xdr:from>
    <xdr:to>
      <xdr:col>102</xdr:col>
      <xdr:colOff>165100</xdr:colOff>
      <xdr:row>75</xdr:row>
      <xdr:rowOff>25977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8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42504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5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128860</xdr:rowOff>
    </xdr:from>
    <xdr:to>
      <xdr:col>98</xdr:col>
      <xdr:colOff>38100</xdr:colOff>
      <xdr:row>75</xdr:row>
      <xdr:rowOff>59010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75537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59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物件費は、自治体情報システムの標準化に向けた経費の増加や、ふるさと納税寄付金額の増加を図り業務委託料を増額したことなどから、</a:t>
          </a:r>
          <a:r>
            <a:rPr kumimoji="1" lang="en-US" altLang="ja-JP" sz="1300">
              <a:latin typeface="ＭＳ Ｐゴシック" panose="020B0600070205080204" pitchFamily="50" charset="-128"/>
              <a:ea typeface="ＭＳ Ｐゴシック" panose="020B0600070205080204" pitchFamily="50" charset="-128"/>
            </a:rPr>
            <a:t>5,816</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維持補修費は、大雪による除雪経費の増加により、</a:t>
          </a:r>
          <a:r>
            <a:rPr kumimoji="1" lang="en-US" altLang="ja-JP" sz="1300">
              <a:latin typeface="ＭＳ Ｐゴシック" panose="020B0600070205080204" pitchFamily="50" charset="-128"/>
              <a:ea typeface="ＭＳ Ｐゴシック" panose="020B0600070205080204" pitchFamily="50" charset="-128"/>
            </a:rPr>
            <a:t>25,171</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扶助費は、低所得者世帯等への支援給付などにより、</a:t>
          </a:r>
          <a:r>
            <a:rPr kumimoji="1" lang="en-US" altLang="ja-JP" sz="1300">
              <a:latin typeface="ＭＳ Ｐゴシック" panose="020B0600070205080204" pitchFamily="50" charset="-128"/>
              <a:ea typeface="ＭＳ Ｐゴシック" panose="020B0600070205080204" pitchFamily="50" charset="-128"/>
            </a:rPr>
            <a:t>10,976</a:t>
          </a:r>
          <a:r>
            <a:rPr kumimoji="1" lang="ja-JP" altLang="en-US" sz="1300">
              <a:latin typeface="ＭＳ Ｐゴシック" panose="020B0600070205080204" pitchFamily="50" charset="-128"/>
              <a:ea typeface="ＭＳ Ｐゴシック" panose="020B0600070205080204" pitchFamily="50" charset="-128"/>
            </a:rPr>
            <a:t>千円の増となった。</a:t>
          </a:r>
        </a:p>
        <a:p>
          <a:r>
            <a:rPr kumimoji="1" lang="ja-JP" altLang="en-US" sz="1300">
              <a:latin typeface="ＭＳ Ｐゴシック" panose="020B0600070205080204" pitchFamily="50" charset="-128"/>
              <a:ea typeface="ＭＳ Ｐゴシック" panose="020B0600070205080204" pitchFamily="50" charset="-128"/>
            </a:rPr>
            <a:t>補助費等は、ごみ処理施設の基幹改良工事に伴う大野・勝山広域行政事務組合への負担金の増加や、農業集落排水事業への地方公営企業法の適用に伴い、繰出金が補助費等に分類されるようになったことなどから、</a:t>
          </a:r>
          <a:r>
            <a:rPr kumimoji="1" lang="en-US" altLang="ja-JP" sz="1300">
              <a:latin typeface="ＭＳ Ｐゴシック" panose="020B0600070205080204" pitchFamily="50" charset="-128"/>
              <a:ea typeface="ＭＳ Ｐゴシック" panose="020B0600070205080204" pitchFamily="50" charset="-128"/>
            </a:rPr>
            <a:t>47,663</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普通建設事業は、屋内型子どもの遊び場（おおの天空パーク</a:t>
          </a:r>
          <a:r>
            <a:rPr kumimoji="1" lang="en-US" altLang="ja-JP" sz="1300">
              <a:latin typeface="ＭＳ Ｐゴシック" panose="020B0600070205080204" pitchFamily="50" charset="-128"/>
              <a:ea typeface="ＭＳ Ｐゴシック" panose="020B0600070205080204" pitchFamily="50" charset="-128"/>
            </a:rPr>
            <a:t>OSORA</a:t>
          </a:r>
          <a:r>
            <a:rPr kumimoji="1" lang="ja-JP" altLang="en-US" sz="1300">
              <a:latin typeface="ＭＳ Ｐゴシック" panose="020B0600070205080204" pitchFamily="50" charset="-128"/>
              <a:ea typeface="ＭＳ Ｐゴシック" panose="020B0600070205080204" pitchFamily="50" charset="-128"/>
            </a:rPr>
            <a:t>）の整備や小中学校施設の改修工事の実施、防災行政無線システムの入替工事により、</a:t>
          </a:r>
          <a:r>
            <a:rPr kumimoji="1" lang="en-US" altLang="ja-JP" sz="1300">
              <a:latin typeface="ＭＳ Ｐゴシック" panose="020B0600070205080204" pitchFamily="50" charset="-128"/>
              <a:ea typeface="ＭＳ Ｐゴシック" panose="020B0600070205080204" pitchFamily="50" charset="-128"/>
            </a:rPr>
            <a:t>23,499</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積立金は、令和５年度に公共施設等総合管理基金の新設により積立金額が増加していたため、令和６年度は</a:t>
          </a:r>
          <a:r>
            <a:rPr kumimoji="1" lang="en-US" altLang="ja-JP" sz="1300">
              <a:latin typeface="ＭＳ Ｐゴシック" panose="020B0600070205080204" pitchFamily="50" charset="-128"/>
              <a:ea typeface="ＭＳ Ｐゴシック" panose="020B0600070205080204" pitchFamily="50" charset="-128"/>
            </a:rPr>
            <a:t>11,365</a:t>
          </a:r>
          <a:r>
            <a:rPr kumimoji="1" lang="ja-JP" altLang="en-US" sz="1300">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福井県大野市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29,821
29,186
872.43
24,835,015
23,928,881
804,377
10,615,515
14,186,825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170942</xdr:rowOff>
    </xdr:from>
    <xdr:to>
      <xdr:col>24</xdr:col>
      <xdr:colOff>63500</xdr:colOff>
      <xdr:row>35</xdr:row>
      <xdr:rowOff>48832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0242"/>
          <a:ext cx="838200" cy="4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27686</xdr:rowOff>
    </xdr:from>
    <xdr:to>
      <xdr:col>19</xdr:col>
      <xdr:colOff>177800</xdr:colOff>
      <xdr:row>35</xdr:row>
      <xdr:rowOff>48832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28436"/>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27686</xdr:rowOff>
    </xdr:from>
    <xdr:to>
      <xdr:col>15</xdr:col>
      <xdr:colOff>50800</xdr:colOff>
      <xdr:row>35</xdr:row>
      <xdr:rowOff>40830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28436"/>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40830</xdr:rowOff>
    </xdr:from>
    <xdr:to>
      <xdr:col>10</xdr:col>
      <xdr:colOff>114300</xdr:colOff>
      <xdr:row>35</xdr:row>
      <xdr:rowOff>61214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1580"/>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120142</xdr:rowOff>
    </xdr:from>
    <xdr:to>
      <xdr:col>24</xdr:col>
      <xdr:colOff>114300</xdr:colOff>
      <xdr:row>35</xdr:row>
      <xdr:rowOff>50292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143019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169482</xdr:rowOff>
    </xdr:from>
    <xdr:to>
      <xdr:col>20</xdr:col>
      <xdr:colOff>38100</xdr:colOff>
      <xdr:row>35</xdr:row>
      <xdr:rowOff>99632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116159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148336</xdr:rowOff>
    </xdr:from>
    <xdr:to>
      <xdr:col>15</xdr:col>
      <xdr:colOff>101600</xdr:colOff>
      <xdr:row>35</xdr:row>
      <xdr:rowOff>78486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161480</xdr:rowOff>
    </xdr:from>
    <xdr:to>
      <xdr:col>10</xdr:col>
      <xdr:colOff>165100</xdr:colOff>
      <xdr:row>35</xdr:row>
      <xdr:rowOff>91630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108157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xdr:rowOff>
    </xdr:from>
    <xdr:to>
      <xdr:col>6</xdr:col>
      <xdr:colOff>38100</xdr:colOff>
      <xdr:row>35</xdr:row>
      <xdr:rowOff>112014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128541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36037</xdr:rowOff>
    </xdr:from>
    <xdr:to>
      <xdr:col>24</xdr:col>
      <xdr:colOff>63500</xdr:colOff>
      <xdr:row>56</xdr:row>
      <xdr:rowOff>55057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37237"/>
          <a:ext cx="838200" cy="1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36037</xdr:rowOff>
    </xdr:from>
    <xdr:to>
      <xdr:col>19</xdr:col>
      <xdr:colOff>177800</xdr:colOff>
      <xdr:row>57</xdr:row>
      <xdr:rowOff>30414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37237"/>
          <a:ext cx="889000" cy="16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30414</xdr:rowOff>
    </xdr:from>
    <xdr:to>
      <xdr:col>15</xdr:col>
      <xdr:colOff>50800</xdr:colOff>
      <xdr:row>57</xdr:row>
      <xdr:rowOff>40545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03064"/>
          <a:ext cx="8890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22257</xdr:rowOff>
    </xdr:from>
    <xdr:to>
      <xdr:col>10</xdr:col>
      <xdr:colOff>114300</xdr:colOff>
      <xdr:row>57</xdr:row>
      <xdr:rowOff>40545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52007"/>
          <a:ext cx="8890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4257</xdr:rowOff>
    </xdr:from>
    <xdr:to>
      <xdr:col>24</xdr:col>
      <xdr:colOff>114300</xdr:colOff>
      <xdr:row>56</xdr:row>
      <xdr:rowOff>105857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0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27134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5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156687</xdr:rowOff>
    </xdr:from>
    <xdr:to>
      <xdr:col>20</xdr:col>
      <xdr:colOff>38100</xdr:colOff>
      <xdr:row>56</xdr:row>
      <xdr:rowOff>86837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8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103364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151064</xdr:rowOff>
    </xdr:from>
    <xdr:to>
      <xdr:col>15</xdr:col>
      <xdr:colOff>101600</xdr:colOff>
      <xdr:row>57</xdr:row>
      <xdr:rowOff>81214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97741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161195</xdr:rowOff>
    </xdr:from>
    <xdr:to>
      <xdr:col>10</xdr:col>
      <xdr:colOff>165100</xdr:colOff>
      <xdr:row>57</xdr:row>
      <xdr:rowOff>91345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107872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142907</xdr:rowOff>
    </xdr:from>
    <xdr:to>
      <xdr:col>6</xdr:col>
      <xdr:colOff>38100</xdr:colOff>
      <xdr:row>55</xdr:row>
      <xdr:rowOff>73057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0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64184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9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48140</xdr:rowOff>
    </xdr:from>
    <xdr:to>
      <xdr:col>24</xdr:col>
      <xdr:colOff>63500</xdr:colOff>
      <xdr:row>76</xdr:row>
      <xdr:rowOff>115044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78340"/>
          <a:ext cx="838200" cy="6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115044</xdr:rowOff>
    </xdr:from>
    <xdr:to>
      <xdr:col>19</xdr:col>
      <xdr:colOff>177800</xdr:colOff>
      <xdr:row>77</xdr:row>
      <xdr:rowOff>115588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45244"/>
          <a:ext cx="889000" cy="17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19031</xdr:rowOff>
    </xdr:from>
    <xdr:to>
      <xdr:col>15</xdr:col>
      <xdr:colOff>50800</xdr:colOff>
      <xdr:row>77</xdr:row>
      <xdr:rowOff>115588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20681"/>
          <a:ext cx="889000" cy="9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19031</xdr:rowOff>
    </xdr:from>
    <xdr:to>
      <xdr:col>10</xdr:col>
      <xdr:colOff>114300</xdr:colOff>
      <xdr:row>78</xdr:row>
      <xdr:rowOff>66407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20681"/>
          <a:ext cx="889000" cy="21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168790</xdr:rowOff>
    </xdr:from>
    <xdr:to>
      <xdr:col>24</xdr:col>
      <xdr:colOff>114300</xdr:colOff>
      <xdr:row>76</xdr:row>
      <xdr:rowOff>98940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20217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7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64244</xdr:rowOff>
    </xdr:from>
    <xdr:to>
      <xdr:col>20</xdr:col>
      <xdr:colOff>38100</xdr:colOff>
      <xdr:row>76</xdr:row>
      <xdr:rowOff>165844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6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64788</xdr:rowOff>
    </xdr:from>
    <xdr:to>
      <xdr:col>15</xdr:col>
      <xdr:colOff>101600</xdr:colOff>
      <xdr:row>77</xdr:row>
      <xdr:rowOff>166388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11465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4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139681</xdr:rowOff>
    </xdr:from>
    <xdr:to>
      <xdr:col>10</xdr:col>
      <xdr:colOff>165100</xdr:colOff>
      <xdr:row>77</xdr:row>
      <xdr:rowOff>69831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6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86359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4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15607</xdr:rowOff>
    </xdr:from>
    <xdr:to>
      <xdr:col>6</xdr:col>
      <xdr:colOff>38100</xdr:colOff>
      <xdr:row>78</xdr:row>
      <xdr:rowOff>117207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133734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6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8420</xdr:rowOff>
    </xdr:from>
    <xdr:to>
      <xdr:col>24</xdr:col>
      <xdr:colOff>63500</xdr:colOff>
      <xdr:row>97</xdr:row>
      <xdr:rowOff>143587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296170"/>
          <a:ext cx="838200" cy="47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96610</xdr:rowOff>
    </xdr:from>
    <xdr:to>
      <xdr:col>19</xdr:col>
      <xdr:colOff>177800</xdr:colOff>
      <xdr:row>97</xdr:row>
      <xdr:rowOff>143587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27260"/>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96610</xdr:rowOff>
    </xdr:from>
    <xdr:to>
      <xdr:col>15</xdr:col>
      <xdr:colOff>50800</xdr:colOff>
      <xdr:row>97</xdr:row>
      <xdr:rowOff>162216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27260"/>
          <a:ext cx="889000" cy="6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162216</xdr:rowOff>
    </xdr:from>
    <xdr:to>
      <xdr:col>10</xdr:col>
      <xdr:colOff>114300</xdr:colOff>
      <xdr:row>98</xdr:row>
      <xdr:rowOff>37731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92866"/>
          <a:ext cx="889000" cy="4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129070</xdr:rowOff>
    </xdr:from>
    <xdr:to>
      <xdr:col>24</xdr:col>
      <xdr:colOff>114300</xdr:colOff>
      <xdr:row>95</xdr:row>
      <xdr:rowOff>59220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151947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92787</xdr:rowOff>
    </xdr:from>
    <xdr:to>
      <xdr:col>20</xdr:col>
      <xdr:colOff>38100</xdr:colOff>
      <xdr:row>98</xdr:row>
      <xdr:rowOff>22937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1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45810</xdr:rowOff>
    </xdr:from>
    <xdr:to>
      <xdr:col>15</xdr:col>
      <xdr:colOff>101600</xdr:colOff>
      <xdr:row>97</xdr:row>
      <xdr:rowOff>147410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138537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111416</xdr:rowOff>
    </xdr:from>
    <xdr:to>
      <xdr:col>10</xdr:col>
      <xdr:colOff>165100</xdr:colOff>
      <xdr:row>98</xdr:row>
      <xdr:rowOff>41566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32693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158381</xdr:rowOff>
    </xdr:from>
    <xdr:to>
      <xdr:col>6</xdr:col>
      <xdr:colOff>38100</xdr:colOff>
      <xdr:row>98</xdr:row>
      <xdr:rowOff>88531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79658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8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171051</xdr:rowOff>
    </xdr:from>
    <xdr:to>
      <xdr:col>55</xdr:col>
      <xdr:colOff>0</xdr:colOff>
      <xdr:row>32</xdr:row>
      <xdr:rowOff>1887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48600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1887</xdr:rowOff>
    </xdr:from>
    <xdr:to>
      <xdr:col>50</xdr:col>
      <xdr:colOff>114300</xdr:colOff>
      <xdr:row>32</xdr:row>
      <xdr:rowOff>24094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488287"/>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126311</xdr:rowOff>
    </xdr:from>
    <xdr:to>
      <xdr:col>45</xdr:col>
      <xdr:colOff>177800</xdr:colOff>
      <xdr:row>32</xdr:row>
      <xdr:rowOff>24094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441261"/>
          <a:ext cx="8890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126311</xdr:rowOff>
    </xdr:from>
    <xdr:to>
      <xdr:col>41</xdr:col>
      <xdr:colOff>50800</xdr:colOff>
      <xdr:row>31</xdr:row>
      <xdr:rowOff>139373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441261"/>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120251</xdr:rowOff>
    </xdr:from>
    <xdr:to>
      <xdr:col>55</xdr:col>
      <xdr:colOff>50800</xdr:colOff>
      <xdr:row>32</xdr:row>
      <xdr:rowOff>50401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43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143128</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122537</xdr:rowOff>
    </xdr:from>
    <xdr:to>
      <xdr:col>50</xdr:col>
      <xdr:colOff>165100</xdr:colOff>
      <xdr:row>32</xdr:row>
      <xdr:rowOff>52687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4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69214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2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144744</xdr:rowOff>
    </xdr:from>
    <xdr:to>
      <xdr:col>46</xdr:col>
      <xdr:colOff>38100</xdr:colOff>
      <xdr:row>32</xdr:row>
      <xdr:rowOff>74894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4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91421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23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75511</xdr:rowOff>
    </xdr:from>
    <xdr:to>
      <xdr:col>41</xdr:col>
      <xdr:colOff>101600</xdr:colOff>
      <xdr:row>32</xdr:row>
      <xdr:rowOff>5661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39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22188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16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88573</xdr:rowOff>
    </xdr:from>
    <xdr:to>
      <xdr:col>36</xdr:col>
      <xdr:colOff>165100</xdr:colOff>
      <xdr:row>32</xdr:row>
      <xdr:rowOff>18723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4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35250</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17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29077</xdr:rowOff>
    </xdr:from>
    <xdr:to>
      <xdr:col>55</xdr:col>
      <xdr:colOff>0</xdr:colOff>
      <xdr:row>54</xdr:row>
      <xdr:rowOff>99409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287377"/>
          <a:ext cx="838200" cy="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34639</xdr:rowOff>
    </xdr:from>
    <xdr:to>
      <xdr:col>50</xdr:col>
      <xdr:colOff>114300</xdr:colOff>
      <xdr:row>54</xdr:row>
      <xdr:rowOff>99409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292939"/>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34639</xdr:rowOff>
    </xdr:from>
    <xdr:to>
      <xdr:col>45</xdr:col>
      <xdr:colOff>177800</xdr:colOff>
      <xdr:row>54</xdr:row>
      <xdr:rowOff>58166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292939"/>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58166</xdr:rowOff>
    </xdr:from>
    <xdr:to>
      <xdr:col>41</xdr:col>
      <xdr:colOff>50800</xdr:colOff>
      <xdr:row>54</xdr:row>
      <xdr:rowOff>106363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316466"/>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149727</xdr:rowOff>
    </xdr:from>
    <xdr:to>
      <xdr:col>55</xdr:col>
      <xdr:colOff>50800</xdr:colOff>
      <xdr:row>54</xdr:row>
      <xdr:rowOff>79877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23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1154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08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48609</xdr:rowOff>
    </xdr:from>
    <xdr:to>
      <xdr:col>50</xdr:col>
      <xdr:colOff>165100</xdr:colOff>
      <xdr:row>54</xdr:row>
      <xdr:rowOff>150209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30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166736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0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155289</xdr:rowOff>
    </xdr:from>
    <xdr:to>
      <xdr:col>46</xdr:col>
      <xdr:colOff>38100</xdr:colOff>
      <xdr:row>54</xdr:row>
      <xdr:rowOff>85439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24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101966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01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7366</xdr:rowOff>
    </xdr:from>
    <xdr:to>
      <xdr:col>41</xdr:col>
      <xdr:colOff>101600</xdr:colOff>
      <xdr:row>54</xdr:row>
      <xdr:rowOff>108966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26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125493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04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55563</xdr:rowOff>
    </xdr:from>
    <xdr:to>
      <xdr:col>36</xdr:col>
      <xdr:colOff>165100</xdr:colOff>
      <xdr:row>54</xdr:row>
      <xdr:rowOff>157163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1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2240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08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151511</xdr:rowOff>
    </xdr:from>
    <xdr:to>
      <xdr:col>55</xdr:col>
      <xdr:colOff>0</xdr:colOff>
      <xdr:row>75</xdr:row>
      <xdr:rowOff>36144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838811"/>
          <a:ext cx="8382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36144</xdr:rowOff>
    </xdr:from>
    <xdr:to>
      <xdr:col>50</xdr:col>
      <xdr:colOff>114300</xdr:colOff>
      <xdr:row>75</xdr:row>
      <xdr:rowOff>72739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894894"/>
          <a:ext cx="889000" cy="3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72739</xdr:rowOff>
    </xdr:from>
    <xdr:to>
      <xdr:col>45</xdr:col>
      <xdr:colOff>177800</xdr:colOff>
      <xdr:row>75</xdr:row>
      <xdr:rowOff>84131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931489"/>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84131</xdr:rowOff>
    </xdr:from>
    <xdr:to>
      <xdr:col>41</xdr:col>
      <xdr:colOff>50800</xdr:colOff>
      <xdr:row>76</xdr:row>
      <xdr:rowOff>40145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942881"/>
          <a:ext cx="889000" cy="1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100711</xdr:rowOff>
    </xdr:from>
    <xdr:to>
      <xdr:col>55</xdr:col>
      <xdr:colOff>50800</xdr:colOff>
      <xdr:row>75</xdr:row>
      <xdr:rowOff>30861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7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123588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6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156794</xdr:rowOff>
    </xdr:from>
    <xdr:to>
      <xdr:col>50</xdr:col>
      <xdr:colOff>165100</xdr:colOff>
      <xdr:row>75</xdr:row>
      <xdr:rowOff>86944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103471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61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21939</xdr:rowOff>
    </xdr:from>
    <xdr:to>
      <xdr:col>46</xdr:col>
      <xdr:colOff>38100</xdr:colOff>
      <xdr:row>75</xdr:row>
      <xdr:rowOff>123539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88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140066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65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33331</xdr:rowOff>
    </xdr:from>
    <xdr:to>
      <xdr:col>41</xdr:col>
      <xdr:colOff>101600</xdr:colOff>
      <xdr:row>75</xdr:row>
      <xdr:rowOff>134931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89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151458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66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160795</xdr:rowOff>
    </xdr:from>
    <xdr:to>
      <xdr:col>36</xdr:col>
      <xdr:colOff>165100</xdr:colOff>
      <xdr:row>76</xdr:row>
      <xdr:rowOff>90945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107472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9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3136</xdr:rowOff>
    </xdr:from>
    <xdr:to>
      <xdr:col>55</xdr:col>
      <xdr:colOff>0</xdr:colOff>
      <xdr:row>97</xdr:row>
      <xdr:rowOff>27381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290886"/>
          <a:ext cx="838200" cy="3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153212</xdr:rowOff>
    </xdr:from>
    <xdr:to>
      <xdr:col>50</xdr:col>
      <xdr:colOff>114300</xdr:colOff>
      <xdr:row>97</xdr:row>
      <xdr:rowOff>27381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612412"/>
          <a:ext cx="889000" cy="4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45402</xdr:rowOff>
    </xdr:from>
    <xdr:to>
      <xdr:col>45</xdr:col>
      <xdr:colOff>177800</xdr:colOff>
      <xdr:row>96</xdr:row>
      <xdr:rowOff>153212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504602"/>
          <a:ext cx="889000" cy="10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139485</xdr:rowOff>
    </xdr:from>
    <xdr:to>
      <xdr:col>41</xdr:col>
      <xdr:colOff>50800</xdr:colOff>
      <xdr:row>96</xdr:row>
      <xdr:rowOff>45402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5741435"/>
          <a:ext cx="889000" cy="76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123786</xdr:rowOff>
    </xdr:from>
    <xdr:to>
      <xdr:col>55</xdr:col>
      <xdr:colOff>50800</xdr:colOff>
      <xdr:row>95</xdr:row>
      <xdr:rowOff>53936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4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146663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9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148031</xdr:rowOff>
    </xdr:from>
    <xdr:to>
      <xdr:col>50</xdr:col>
      <xdr:colOff>165100</xdr:colOff>
      <xdr:row>97</xdr:row>
      <xdr:rowOff>78181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0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69308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6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102412</xdr:rowOff>
    </xdr:from>
    <xdr:to>
      <xdr:col>46</xdr:col>
      <xdr:colOff>38100</xdr:colOff>
      <xdr:row>97</xdr:row>
      <xdr:rowOff>32562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6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49089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33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166052</xdr:rowOff>
    </xdr:from>
    <xdr:to>
      <xdr:col>41</xdr:col>
      <xdr:colOff>101600</xdr:colOff>
      <xdr:row>96</xdr:row>
      <xdr:rowOff>96202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112729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2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88685</xdr:rowOff>
    </xdr:from>
    <xdr:to>
      <xdr:col>36</xdr:col>
      <xdr:colOff>165100</xdr:colOff>
      <xdr:row>92</xdr:row>
      <xdr:rowOff>18835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569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35362</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672795" y="1546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44183</xdr:rowOff>
    </xdr:from>
    <xdr:to>
      <xdr:col>85</xdr:col>
      <xdr:colOff>127000</xdr:colOff>
      <xdr:row>35</xdr:row>
      <xdr:rowOff>102362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530583"/>
          <a:ext cx="838200" cy="57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102362</xdr:rowOff>
    </xdr:from>
    <xdr:to>
      <xdr:col>81</xdr:col>
      <xdr:colOff>50800</xdr:colOff>
      <xdr:row>36</xdr:row>
      <xdr:rowOff>99085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03112"/>
          <a:ext cx="889000" cy="16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99085</xdr:rowOff>
    </xdr:from>
    <xdr:to>
      <xdr:col>76</xdr:col>
      <xdr:colOff>114300</xdr:colOff>
      <xdr:row>36</xdr:row>
      <xdr:rowOff>131394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71285"/>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96380</xdr:rowOff>
    </xdr:from>
    <xdr:to>
      <xdr:col>71</xdr:col>
      <xdr:colOff>177800</xdr:colOff>
      <xdr:row>36</xdr:row>
      <xdr:rowOff>131394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268580"/>
          <a:ext cx="889000"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164833</xdr:rowOff>
    </xdr:from>
    <xdr:to>
      <xdr:col>85</xdr:col>
      <xdr:colOff>177800</xdr:colOff>
      <xdr:row>32</xdr:row>
      <xdr:rowOff>94983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47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16260</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33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51562</xdr:rowOff>
    </xdr:from>
    <xdr:to>
      <xdr:col>81</xdr:col>
      <xdr:colOff>101600</xdr:colOff>
      <xdr:row>35</xdr:row>
      <xdr:rowOff>153162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0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169689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2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48285</xdr:rowOff>
    </xdr:from>
    <xdr:to>
      <xdr:col>76</xdr:col>
      <xdr:colOff>165100</xdr:colOff>
      <xdr:row>36</xdr:row>
      <xdr:rowOff>149885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166412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80594</xdr:rowOff>
    </xdr:from>
    <xdr:to>
      <xdr:col>72</xdr:col>
      <xdr:colOff>38100</xdr:colOff>
      <xdr:row>37</xdr:row>
      <xdr:rowOff>10744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1871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4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45580</xdr:rowOff>
    </xdr:from>
    <xdr:to>
      <xdr:col>67</xdr:col>
      <xdr:colOff>101600</xdr:colOff>
      <xdr:row>36</xdr:row>
      <xdr:rowOff>147180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138307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1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53213</xdr:rowOff>
    </xdr:from>
    <xdr:to>
      <xdr:col>85</xdr:col>
      <xdr:colOff>127000</xdr:colOff>
      <xdr:row>55</xdr:row>
      <xdr:rowOff>22091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311513"/>
          <a:ext cx="838200" cy="14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22091</xdr:rowOff>
    </xdr:from>
    <xdr:to>
      <xdr:col>81</xdr:col>
      <xdr:colOff>50800</xdr:colOff>
      <xdr:row>57</xdr:row>
      <xdr:rowOff>57383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451841"/>
          <a:ext cx="889000" cy="37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57383</xdr:rowOff>
    </xdr:from>
    <xdr:to>
      <xdr:col>76</xdr:col>
      <xdr:colOff>114300</xdr:colOff>
      <xdr:row>57</xdr:row>
      <xdr:rowOff>140876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830033"/>
          <a:ext cx="889000" cy="8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97931</xdr:rowOff>
    </xdr:from>
    <xdr:to>
      <xdr:col>71</xdr:col>
      <xdr:colOff>177800</xdr:colOff>
      <xdr:row>57</xdr:row>
      <xdr:rowOff>140876</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70581"/>
          <a:ext cx="889000" cy="4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2413</xdr:rowOff>
    </xdr:from>
    <xdr:to>
      <xdr:col>85</xdr:col>
      <xdr:colOff>177800</xdr:colOff>
      <xdr:row>54</xdr:row>
      <xdr:rowOff>104013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2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25290</xdr:rowOff>
    </xdr:from>
    <xdr:ext cx="599010"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11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142741</xdr:rowOff>
    </xdr:from>
    <xdr:to>
      <xdr:col>81</xdr:col>
      <xdr:colOff>101600</xdr:colOff>
      <xdr:row>55</xdr:row>
      <xdr:rowOff>72891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4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89418</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181795" y="917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6583</xdr:rowOff>
    </xdr:from>
    <xdr:to>
      <xdr:col>76</xdr:col>
      <xdr:colOff>165100</xdr:colOff>
      <xdr:row>57</xdr:row>
      <xdr:rowOff>108183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7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124710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5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90076</xdr:rowOff>
    </xdr:from>
    <xdr:to>
      <xdr:col>72</xdr:col>
      <xdr:colOff>38100</xdr:colOff>
      <xdr:row>58</xdr:row>
      <xdr:rowOff>20226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11353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5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47131</xdr:rowOff>
    </xdr:from>
    <xdr:to>
      <xdr:col>67</xdr:col>
      <xdr:colOff>101600</xdr:colOff>
      <xdr:row>57</xdr:row>
      <xdr:rowOff>148731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139858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1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134175</xdr:rowOff>
    </xdr:from>
    <xdr:to>
      <xdr:col>85</xdr:col>
      <xdr:colOff>127000</xdr:colOff>
      <xdr:row>79</xdr:row>
      <xdr:rowOff>4635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072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134175</xdr:rowOff>
    </xdr:from>
    <xdr:to>
      <xdr:col>81</xdr:col>
      <xdr:colOff>50800</xdr:colOff>
      <xdr:row>79</xdr:row>
      <xdr:rowOff>26391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07275"/>
          <a:ext cx="889000" cy="6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160541</xdr:rowOff>
    </xdr:from>
    <xdr:to>
      <xdr:col>76</xdr:col>
      <xdr:colOff>114300</xdr:colOff>
      <xdr:row>79</xdr:row>
      <xdr:rowOff>26391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33641"/>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160541</xdr:rowOff>
    </xdr:from>
    <xdr:to>
      <xdr:col>71</xdr:col>
      <xdr:colOff>177800</xdr:colOff>
      <xdr:row>79</xdr:row>
      <xdr:rowOff>35573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33641"/>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125285</xdr:rowOff>
    </xdr:from>
    <xdr:to>
      <xdr:col>85</xdr:col>
      <xdr:colOff>177800</xdr:colOff>
      <xdr:row>79</xdr:row>
      <xdr:rowOff>55435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40212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1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83375</xdr:rowOff>
    </xdr:from>
    <xdr:to>
      <xdr:col>81</xdr:col>
      <xdr:colOff>101600</xdr:colOff>
      <xdr:row>79</xdr:row>
      <xdr:rowOff>13525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4652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54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147041</xdr:rowOff>
    </xdr:from>
    <xdr:to>
      <xdr:col>76</xdr:col>
      <xdr:colOff>165100</xdr:colOff>
      <xdr:row>79</xdr:row>
      <xdr:rowOff>77191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2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68318</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12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109741</xdr:rowOff>
    </xdr:from>
    <xdr:to>
      <xdr:col>72</xdr:col>
      <xdr:colOff>38100</xdr:colOff>
      <xdr:row>79</xdr:row>
      <xdr:rowOff>39891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8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31018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7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156223</xdr:rowOff>
    </xdr:from>
    <xdr:to>
      <xdr:col>67</xdr:col>
      <xdr:colOff>101600</xdr:colOff>
      <xdr:row>79</xdr:row>
      <xdr:rowOff>86373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77500</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22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51656</xdr:rowOff>
    </xdr:from>
    <xdr:to>
      <xdr:col>85</xdr:col>
      <xdr:colOff>127000</xdr:colOff>
      <xdr:row>97</xdr:row>
      <xdr:rowOff>54775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682306"/>
          <a:ext cx="838200" cy="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40749</xdr:rowOff>
    </xdr:from>
    <xdr:to>
      <xdr:col>81</xdr:col>
      <xdr:colOff>50800</xdr:colOff>
      <xdr:row>97</xdr:row>
      <xdr:rowOff>51656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671399"/>
          <a:ext cx="889000" cy="1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164454</xdr:rowOff>
    </xdr:from>
    <xdr:to>
      <xdr:col>76</xdr:col>
      <xdr:colOff>114300</xdr:colOff>
      <xdr:row>97</xdr:row>
      <xdr:rowOff>40749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623654"/>
          <a:ext cx="889000" cy="4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151523</xdr:rowOff>
    </xdr:from>
    <xdr:to>
      <xdr:col>71</xdr:col>
      <xdr:colOff>177800</xdr:colOff>
      <xdr:row>96</xdr:row>
      <xdr:rowOff>164454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610723"/>
          <a:ext cx="889000" cy="1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3975</xdr:rowOff>
    </xdr:from>
    <xdr:to>
      <xdr:col>85</xdr:col>
      <xdr:colOff>177800</xdr:colOff>
      <xdr:row>97</xdr:row>
      <xdr:rowOff>105575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153852</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856</xdr:rowOff>
    </xdr:from>
    <xdr:to>
      <xdr:col>81</xdr:col>
      <xdr:colOff>101600</xdr:colOff>
      <xdr:row>97</xdr:row>
      <xdr:rowOff>102456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3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93583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72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161399</xdr:rowOff>
    </xdr:from>
    <xdr:to>
      <xdr:col>76</xdr:col>
      <xdr:colOff>165100</xdr:colOff>
      <xdr:row>97</xdr:row>
      <xdr:rowOff>91549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2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82676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71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113654</xdr:rowOff>
    </xdr:from>
    <xdr:to>
      <xdr:col>72</xdr:col>
      <xdr:colOff>38100</xdr:colOff>
      <xdr:row>97</xdr:row>
      <xdr:rowOff>43804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57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34931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66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100723</xdr:rowOff>
    </xdr:from>
    <xdr:to>
      <xdr:col>67</xdr:col>
      <xdr:colOff>101600</xdr:colOff>
      <xdr:row>97</xdr:row>
      <xdr:rowOff>30873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55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22000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65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総務費は、令和５年度に公共施設等総合管理基金の新設していたこと、土地開発基金の廃止に伴い保有土地を購入していたことなどから、令和６年度は</a:t>
          </a:r>
          <a:r>
            <a:rPr kumimoji="1" lang="en-US" altLang="ja-JP" sz="1300">
              <a:latin typeface="ＭＳ Ｐゴシック" panose="020B0600070205080204" pitchFamily="50" charset="-128"/>
              <a:ea typeface="ＭＳ Ｐゴシック" panose="020B0600070205080204" pitchFamily="50" charset="-128"/>
            </a:rPr>
            <a:t>4,992</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民生費は、低所得世帯への支援給付や障害福祉サービスのサービス提供量や報酬単価の増により、</a:t>
          </a:r>
          <a:r>
            <a:rPr kumimoji="1" lang="en-US" altLang="ja-JP" sz="1300">
              <a:latin typeface="ＭＳ Ｐゴシック" panose="020B0600070205080204" pitchFamily="50" charset="-128"/>
              <a:ea typeface="ＭＳ Ｐゴシック" panose="020B0600070205080204" pitchFamily="50" charset="-128"/>
            </a:rPr>
            <a:t>6,146</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衛生費は、ごみ処理施設の基幹改良工事に伴う大野・勝山広域行政事務組合への負担金の増加や、新型コロナウイルスワクチンの定期接種開始により、</a:t>
          </a:r>
          <a:r>
            <a:rPr kumimoji="1" lang="en-US" altLang="ja-JP" sz="1300">
              <a:latin typeface="ＭＳ Ｐゴシック" panose="020B0600070205080204" pitchFamily="50" charset="-128"/>
              <a:ea typeface="ＭＳ Ｐゴシック" panose="020B0600070205080204" pitchFamily="50" charset="-128"/>
            </a:rPr>
            <a:t>37,643</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土木費は、大雪による除雪経費の増加により、</a:t>
          </a:r>
          <a:r>
            <a:rPr kumimoji="1" lang="en-US" altLang="ja-JP" sz="1300">
              <a:latin typeface="ＭＳ Ｐゴシック" panose="020B0600070205080204" pitchFamily="50" charset="-128"/>
              <a:ea typeface="ＭＳ Ｐゴシック" panose="020B0600070205080204" pitchFamily="50" charset="-128"/>
            </a:rPr>
            <a:t>28,909</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消防費は、防災行政無線システムの入替工事や、消防庁舎の空調設備の改修などにより、</a:t>
          </a:r>
          <a:r>
            <a:rPr kumimoji="1" lang="en-US" altLang="ja-JP" sz="1300">
              <a:latin typeface="ＭＳ Ｐゴシック" panose="020B0600070205080204" pitchFamily="50" charset="-128"/>
              <a:ea typeface="ＭＳ Ｐゴシック" panose="020B0600070205080204" pitchFamily="50" charset="-128"/>
            </a:rPr>
            <a:t>15,027</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教育費は、小中学校再編に係る小中学校施設の改修工事や旧乾側小学校の解体工事、スクールバスの台数増加（２→</a:t>
          </a:r>
          <a:r>
            <a:rPr kumimoji="1" lang="ja-JP" altLang="en-US" sz="1300" b="0">
              <a:latin typeface="ＭＳ Ｐゴシック" panose="020B0600070205080204" pitchFamily="50" charset="-128"/>
              <a:ea typeface="ＭＳ Ｐゴシック" panose="020B0600070205080204" pitchFamily="50" charset="-128"/>
            </a:rPr>
            <a:t>８</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台</a:t>
          </a:r>
          <a:r>
            <a:rPr kumimoji="1" lang="ja-JP" altLang="en-US" sz="1300">
              <a:latin typeface="ＭＳ Ｐゴシック" panose="020B0600070205080204" pitchFamily="50" charset="-128"/>
              <a:ea typeface="ＭＳ Ｐゴシック" panose="020B0600070205080204" pitchFamily="50" charset="-128"/>
            </a:rPr>
            <a:t>）に伴う運行委託料の増加により、</a:t>
          </a:r>
          <a:r>
            <a:rPr kumimoji="1" lang="en-US" altLang="ja-JP" sz="1300">
              <a:latin typeface="ＭＳ Ｐゴシック" panose="020B0600070205080204" pitchFamily="50" charset="-128"/>
              <a:ea typeface="ＭＳ Ｐゴシック" panose="020B0600070205080204" pitchFamily="50" charset="-128"/>
            </a:rPr>
            <a:t>12,891</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福井県大野市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年度中に</a:t>
          </a:r>
          <a:r>
            <a:rPr kumimoji="1" lang="en-US" altLang="ja-JP" sz="1400">
              <a:latin typeface="ＭＳ ゴシック" pitchFamily="49" charset="-128"/>
              <a:ea typeface="ＭＳ ゴシック" pitchFamily="49" charset="-128"/>
            </a:rPr>
            <a:t>422,494</a:t>
          </a:r>
          <a:r>
            <a:rPr kumimoji="1" lang="ja-JP" altLang="en-US" sz="1400">
              <a:latin typeface="ＭＳ ゴシック" pitchFamily="49" charset="-128"/>
              <a:ea typeface="ＭＳ ゴシック" pitchFamily="49" charset="-128"/>
            </a:rPr>
            <a:t>千円積み立てしたものの、</a:t>
          </a:r>
          <a:r>
            <a:rPr kumimoji="1" lang="en-US" altLang="ja-JP" sz="1400">
              <a:latin typeface="ＭＳ ゴシック" pitchFamily="49" charset="-128"/>
              <a:ea typeface="ＭＳ ゴシック" pitchFamily="49" charset="-128"/>
            </a:rPr>
            <a:t>477,205</a:t>
          </a:r>
          <a:r>
            <a:rPr kumimoji="1" lang="ja-JP" altLang="en-US" sz="1400">
              <a:latin typeface="ＭＳ ゴシック" pitchFamily="49" charset="-128"/>
              <a:ea typeface="ＭＳ ゴシック" pitchFamily="49" charset="-128"/>
            </a:rPr>
            <a:t>千円を取崩したため、残高は</a:t>
          </a:r>
          <a:r>
            <a:rPr kumimoji="1" lang="en-US" altLang="ja-JP" sz="1400">
              <a:latin typeface="ＭＳ ゴシック" pitchFamily="49" charset="-128"/>
              <a:ea typeface="ＭＳ ゴシック" pitchFamily="49" charset="-128"/>
            </a:rPr>
            <a:t>54,711</a:t>
          </a:r>
          <a:r>
            <a:rPr kumimoji="1" lang="ja-JP" altLang="en-US" sz="1400">
              <a:latin typeface="ＭＳ ゴシック" pitchFamily="49" charset="-128"/>
              <a:ea typeface="ＭＳ ゴシック" pitchFamily="49" charset="-128"/>
            </a:rPr>
            <a:t>千円の減となり、標準財政規模に占める割合は</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実質収支は、令和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年度において市税収入が予算額を大きく上回っていたため、令和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33,497</a:t>
          </a:r>
          <a:r>
            <a:rPr kumimoji="1" lang="ja-JP" altLang="en-US" sz="1400">
              <a:latin typeface="ＭＳ ゴシック" pitchFamily="49" charset="-128"/>
              <a:ea typeface="ＭＳ ゴシック" pitchFamily="49" charset="-128"/>
            </a:rPr>
            <a:t>千円の減となり、標準財政規模に占める割合は</a:t>
          </a:r>
          <a:r>
            <a:rPr kumimoji="1" lang="en-US" altLang="ja-JP" sz="1400">
              <a:latin typeface="ＭＳ ゴシック" pitchFamily="49" charset="-128"/>
              <a:ea typeface="ＭＳ ゴシック" pitchFamily="49" charset="-128"/>
            </a:rPr>
            <a:t>0.51</a:t>
          </a:r>
          <a:r>
            <a:rPr kumimoji="1" lang="ja-JP" altLang="en-US" sz="14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福井県大野市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各会計の実質収支額を前年度と比較すると、一般会計は令和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年度において市税収入が予算額を大きく上回り、実質収支が大きくなっていたため、令和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年度は前年度比</a:t>
          </a:r>
          <a:r>
            <a:rPr kumimoji="1" lang="en-US" altLang="ja-JP" sz="1300">
              <a:latin typeface="ＭＳ ゴシック" pitchFamily="49" charset="-128"/>
              <a:ea typeface="ＭＳ ゴシック" pitchFamily="49" charset="-128"/>
            </a:rPr>
            <a:t>33,497</a:t>
          </a:r>
          <a:r>
            <a:rPr kumimoji="1" lang="ja-JP" altLang="en-US" sz="1300">
              <a:latin typeface="ＭＳ ゴシック" pitchFamily="49" charset="-128"/>
              <a:ea typeface="ＭＳ ゴシック" pitchFamily="49" charset="-128"/>
            </a:rPr>
            <a:t>千円減の</a:t>
          </a:r>
          <a:r>
            <a:rPr kumimoji="1" lang="en-US" altLang="ja-JP" sz="1300">
              <a:latin typeface="ＭＳ ゴシック" pitchFamily="49" charset="-128"/>
              <a:ea typeface="ＭＳ ゴシック" pitchFamily="49" charset="-128"/>
            </a:rPr>
            <a:t>804,377</a:t>
          </a:r>
          <a:r>
            <a:rPr kumimoji="1" lang="ja-JP" altLang="en-US" sz="1300">
              <a:latin typeface="ＭＳ ゴシック" pitchFamily="49" charset="-128"/>
              <a:ea typeface="ＭＳ ゴシック" pitchFamily="49" charset="-128"/>
            </a:rPr>
            <a:t>千円となった。国民健康保険事業特別会計は保険料水準の県内統一化に向け、国民建国保健基金への積立を行ったため、</a:t>
          </a:r>
          <a:r>
            <a:rPr kumimoji="1" lang="en-US" altLang="ja-JP" sz="1300">
              <a:latin typeface="ＭＳ ゴシック" pitchFamily="49" charset="-128"/>
              <a:ea typeface="ＭＳ ゴシック" pitchFamily="49" charset="-128"/>
            </a:rPr>
            <a:t>34,351</a:t>
          </a:r>
          <a:r>
            <a:rPr kumimoji="1" lang="ja-JP" altLang="en-US" sz="1300">
              <a:latin typeface="ＭＳ ゴシック" pitchFamily="49" charset="-128"/>
              <a:ea typeface="ＭＳ ゴシック" pitchFamily="49" charset="-128"/>
            </a:rPr>
            <a:t>千円減の</a:t>
          </a:r>
          <a:r>
            <a:rPr kumimoji="1" lang="en-US" altLang="ja-JP" sz="1300">
              <a:latin typeface="ＭＳ ゴシック" pitchFamily="49" charset="-128"/>
              <a:ea typeface="ＭＳ ゴシック" pitchFamily="49" charset="-128"/>
            </a:rPr>
            <a:t>28,308</a:t>
          </a:r>
          <a:r>
            <a:rPr kumimoji="1" lang="ja-JP" altLang="en-US" sz="1300">
              <a:latin typeface="ＭＳ ゴシック" pitchFamily="49" charset="-128"/>
              <a:ea typeface="ＭＳ ゴシック" pitchFamily="49" charset="-128"/>
            </a:rPr>
            <a:t>千円となった。介護保険事業特別会計（保険事業勘定）は、介護保険料の見直しに伴う保険料の引き下げにより、保険料収入が減少し、皆減となった。農業集落排水事業特別会計は下水道事業に会計統合したため、皆減となった。</a:t>
          </a:r>
        </a:p>
        <a:p>
          <a:r>
            <a:rPr kumimoji="1" lang="ja-JP" altLang="en-US" sz="1300">
              <a:latin typeface="ＭＳ ゴシック" pitchFamily="49" charset="-128"/>
              <a:ea typeface="ＭＳ ゴシック" pitchFamily="49" charset="-128"/>
            </a:rPr>
            <a:t>　企業会計の資金不足・資金剰余額を前年度と比較すると、水道事業会計は、建設事業費の増額に伴い、財源に内部留保資金を活用したため、</a:t>
          </a:r>
          <a:r>
            <a:rPr kumimoji="1" lang="en-US" altLang="ja-JP" sz="1300">
              <a:latin typeface="ＭＳ ゴシック" pitchFamily="49" charset="-128"/>
              <a:ea typeface="ＭＳ ゴシック" pitchFamily="49" charset="-128"/>
            </a:rPr>
            <a:t>155,960</a:t>
          </a:r>
          <a:r>
            <a:rPr kumimoji="1" lang="ja-JP" altLang="en-US" sz="1300">
              <a:latin typeface="ＭＳ ゴシック" pitchFamily="49" charset="-128"/>
              <a:ea typeface="ＭＳ ゴシック" pitchFamily="49" charset="-128"/>
            </a:rPr>
            <a:t>千円減の</a:t>
          </a:r>
          <a:r>
            <a:rPr kumimoji="1" lang="en-US" altLang="ja-JP" sz="1300">
              <a:latin typeface="ＭＳ ゴシック" pitchFamily="49" charset="-128"/>
              <a:ea typeface="ＭＳ ゴシック" pitchFamily="49" charset="-128"/>
            </a:rPr>
            <a:t>707,061</a:t>
          </a:r>
          <a:r>
            <a:rPr kumimoji="1" lang="ja-JP" altLang="en-US" sz="1300">
              <a:latin typeface="ＭＳ ゴシック" pitchFamily="49" charset="-128"/>
              <a:ea typeface="ＭＳ ゴシック" pitchFamily="49" charset="-128"/>
            </a:rPr>
            <a:t>千円となった。簡易水道事業会計は、建設事業費の減少及び公営企業債を充当したことにより、資金の減少が抑制されたため、</a:t>
          </a:r>
          <a:r>
            <a:rPr kumimoji="1" lang="en-US" altLang="ja-JP" sz="1300">
              <a:latin typeface="ＭＳ ゴシック" pitchFamily="49" charset="-128"/>
              <a:ea typeface="ＭＳ ゴシック" pitchFamily="49" charset="-128"/>
            </a:rPr>
            <a:t>24,041</a:t>
          </a:r>
          <a:r>
            <a:rPr kumimoji="1" lang="ja-JP" altLang="en-US" sz="1300">
              <a:latin typeface="ＭＳ ゴシック" pitchFamily="49" charset="-128"/>
              <a:ea typeface="ＭＳ ゴシック" pitchFamily="49" charset="-128"/>
            </a:rPr>
            <a:t>千円増の</a:t>
          </a:r>
          <a:r>
            <a:rPr kumimoji="1" lang="en-US" altLang="ja-JP" sz="1300">
              <a:latin typeface="ＭＳ ゴシック" pitchFamily="49" charset="-128"/>
              <a:ea typeface="ＭＳ ゴシック" pitchFamily="49" charset="-128"/>
            </a:rPr>
            <a:t>398,762</a:t>
          </a:r>
          <a:r>
            <a:rPr kumimoji="1" lang="ja-JP" altLang="en-US" sz="1300">
              <a:latin typeface="ＭＳ ゴシック" pitchFamily="49" charset="-128"/>
              <a:ea typeface="ＭＳ ゴシック" pitchFamily="49" charset="-128"/>
            </a:rPr>
            <a:t>千円となった。下水道事業会計は、農業集落排水事業特別会計を会計統合し、農業集落排水基金を</a:t>
          </a:r>
          <a:r>
            <a:rPr kumimoji="1" lang="ja-JP" altLang="en-US" sz="1300" b="0">
              <a:solidFill>
                <a:sysClr val="windowText" lastClr="000000"/>
              </a:solidFill>
              <a:latin typeface="ＭＳ ゴシック" pitchFamily="49" charset="-128"/>
              <a:ea typeface="ＭＳ ゴシック" pitchFamily="49" charset="-128"/>
            </a:rPr>
            <a:t>現金</a:t>
          </a:r>
          <a:r>
            <a:rPr kumimoji="1" lang="ja-JP" altLang="en-US" sz="1300">
              <a:latin typeface="ＭＳ ゴシック" pitchFamily="49" charset="-128"/>
              <a:ea typeface="ＭＳ ゴシック" pitchFamily="49" charset="-128"/>
            </a:rPr>
            <a:t>として引き継いだことにより</a:t>
          </a:r>
          <a:r>
            <a:rPr kumimoji="1" lang="en-US" altLang="ja-JP" sz="1300">
              <a:latin typeface="ＭＳ ゴシック" pitchFamily="49" charset="-128"/>
              <a:ea typeface="ＭＳ ゴシック" pitchFamily="49" charset="-128"/>
            </a:rPr>
            <a:t>274,859</a:t>
          </a:r>
          <a:r>
            <a:rPr kumimoji="1" lang="ja-JP" altLang="en-US" sz="1300">
              <a:latin typeface="ＭＳ ゴシック" pitchFamily="49" charset="-128"/>
              <a:ea typeface="ＭＳ ゴシック" pitchFamily="49" charset="-128"/>
            </a:rPr>
            <a:t>千円増の</a:t>
          </a:r>
          <a:r>
            <a:rPr kumimoji="1" lang="en-US" altLang="ja-JP" sz="1300">
              <a:latin typeface="ＭＳ ゴシック" pitchFamily="49" charset="-128"/>
              <a:ea typeface="ＭＳ ゴシック" pitchFamily="49" charset="-128"/>
            </a:rPr>
            <a:t>346,555</a:t>
          </a:r>
          <a:r>
            <a:rPr kumimoji="1" lang="ja-JP" altLang="en-US" sz="1300">
              <a:latin typeface="ＭＳ ゴシック" pitchFamily="49" charset="-128"/>
              <a:ea typeface="ＭＳ ゴシック" pitchFamily="49" charset="-128"/>
            </a:rPr>
            <a:t>千円となった。</a:t>
          </a:r>
        </a:p>
        <a:p>
          <a:r>
            <a:rPr kumimoji="1" lang="ja-JP" altLang="en-US" sz="1300">
              <a:latin typeface="ＭＳ ゴシック" pitchFamily="49" charset="-128"/>
              <a:ea typeface="ＭＳ ゴシック" pitchFamily="49" charset="-128"/>
            </a:rPr>
            <a:t>　合計では、前年度比</a:t>
          </a:r>
          <a:r>
            <a:rPr kumimoji="1" lang="en-US" altLang="ja-JP" sz="1300">
              <a:latin typeface="ＭＳ ゴシック" pitchFamily="49" charset="-128"/>
              <a:ea typeface="ＭＳ ゴシック" pitchFamily="49" charset="-128"/>
            </a:rPr>
            <a:t>208,499</a:t>
          </a:r>
          <a:r>
            <a:rPr kumimoji="1" lang="ja-JP" altLang="en-US" sz="1300">
              <a:latin typeface="ＭＳ ゴシック" pitchFamily="49" charset="-128"/>
              <a:ea typeface="ＭＳ ゴシック" pitchFamily="49" charset="-128"/>
            </a:rPr>
            <a:t>千円減の</a:t>
          </a:r>
          <a:r>
            <a:rPr kumimoji="1" lang="en-US" altLang="ja-JP" sz="1300">
              <a:latin typeface="ＭＳ ゴシック" pitchFamily="49" charset="-128"/>
              <a:ea typeface="ＭＳ ゴシック" pitchFamily="49" charset="-128"/>
            </a:rPr>
            <a:t>2,286,099</a:t>
          </a:r>
          <a:r>
            <a:rPr kumimoji="1" lang="ja-JP" altLang="en-US" sz="1300">
              <a:latin typeface="ＭＳ ゴシック" pitchFamily="49" charset="-128"/>
              <a:ea typeface="ＭＳ ゴシック" pitchFamily="49" charset="-128"/>
            </a:rPr>
            <a:t>千円となり、標準財政規模</a:t>
          </a:r>
          <a:r>
            <a:rPr kumimoji="1" lang="en-US" altLang="ja-JP" sz="1300">
              <a:latin typeface="ＭＳ ゴシック" pitchFamily="49" charset="-128"/>
              <a:ea typeface="ＭＳ ゴシック" pitchFamily="49" charset="-128"/>
            </a:rPr>
            <a:t>10,615,515</a:t>
          </a:r>
          <a:r>
            <a:rPr kumimoji="1" lang="ja-JP" altLang="en-US" sz="1300">
              <a:latin typeface="ＭＳ ゴシック" pitchFamily="49" charset="-128"/>
              <a:ea typeface="ＭＳ ゴシック" pitchFamily="49" charset="-128"/>
            </a:rPr>
            <a:t>千円に占める連結実質赤字比率は△</a:t>
          </a:r>
          <a:r>
            <a:rPr kumimoji="1" lang="en-US" altLang="ja-JP" sz="1300">
              <a:latin typeface="ＭＳ ゴシック" pitchFamily="49" charset="-128"/>
              <a:ea typeface="ＭＳ ゴシック" pitchFamily="49" charset="-128"/>
            </a:rPr>
            <a:t>21.53</a:t>
          </a:r>
          <a:r>
            <a:rPr kumimoji="1" lang="ja-JP" altLang="en-US" sz="1300">
              <a:latin typeface="ＭＳ ゴシック" pitchFamily="49" charset="-128"/>
              <a:ea typeface="ＭＳ ゴシック" pitchFamily="49" charset="-128"/>
            </a:rPr>
            <a:t>％となった。</a:t>
          </a:r>
        </a:p>
        <a:p>
          <a:r>
            <a:rPr kumimoji="1" lang="ja-JP" altLang="en-US" sz="1300">
              <a:latin typeface="ＭＳ ゴシック" pitchFamily="49" charset="-128"/>
              <a:ea typeface="ＭＳ ゴシック" pitchFamily="49" charset="-128"/>
            </a:rPr>
            <a:t>　一般会計、特別会計、企業会計、いずれも赤字は発生しておらず、今後も健全な財政運営に努める。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24835015</v>
      </c>
      <c r="BO4" s="436"/>
      <c r="BP4" s="436"/>
      <c r="BQ4" s="436"/>
      <c r="BR4" s="436"/>
      <c r="BS4" s="436"/>
      <c r="BT4" s="436"/>
      <c r="BU4" s="437"/>
      <c r="BV4" s="435">
        <v>22297569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7.6</v>
      </c>
      <c r="CU4" s="576"/>
      <c r="CV4" s="576"/>
      <c r="CW4" s="576"/>
      <c r="CX4" s="576"/>
      <c r="CY4" s="576"/>
      <c r="CZ4" s="576"/>
      <c r="DA4" s="577"/>
      <c r="DB4" s="575">
        <v>8.1</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23928881</v>
      </c>
      <c r="BO5" s="407"/>
      <c r="BP5" s="407"/>
      <c r="BQ5" s="407"/>
      <c r="BR5" s="407"/>
      <c r="BS5" s="407"/>
      <c r="BT5" s="407"/>
      <c r="BU5" s="408"/>
      <c r="BV5" s="406">
        <v>21351711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v>
      </c>
      <c r="CU5" s="404"/>
      <c r="CV5" s="404"/>
      <c r="CW5" s="404"/>
      <c r="CX5" s="404"/>
      <c r="CY5" s="404"/>
      <c r="CZ5" s="404"/>
      <c r="DA5" s="405"/>
      <c r="DB5" s="403">
        <v>95.1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906134</v>
      </c>
      <c r="BO6" s="407"/>
      <c r="BP6" s="407"/>
      <c r="BQ6" s="407"/>
      <c r="BR6" s="407"/>
      <c r="BS6" s="407"/>
      <c r="BT6" s="407"/>
      <c r="BU6" s="408"/>
      <c r="BV6" s="406">
        <v>945858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94.2</v>
      </c>
      <c r="CU6" s="550"/>
      <c r="CV6" s="550"/>
      <c r="CW6" s="550"/>
      <c r="CX6" s="550"/>
      <c r="CY6" s="550"/>
      <c r="CZ6" s="550"/>
      <c r="DA6" s="551"/>
      <c r="DB6" s="549">
        <v>95.6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101757</v>
      </c>
      <c r="BO7" s="407"/>
      <c r="BP7" s="407"/>
      <c r="BQ7" s="407"/>
      <c r="BR7" s="407"/>
      <c r="BS7" s="407"/>
      <c r="BT7" s="407"/>
      <c r="BU7" s="408"/>
      <c r="BV7" s="406">
        <v>107984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10615515</v>
      </c>
      <c r="CU7" s="407"/>
      <c r="CV7" s="407"/>
      <c r="CW7" s="407"/>
      <c r="CX7" s="407"/>
      <c r="CY7" s="407"/>
      <c r="CZ7" s="407"/>
      <c r="DA7" s="408"/>
      <c r="DB7" s="406">
        <v>10357394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804377</v>
      </c>
      <c r="BO8" s="407"/>
      <c r="BP8" s="407"/>
      <c r="BQ8" s="407"/>
      <c r="BR8" s="407"/>
      <c r="BS8" s="407"/>
      <c r="BT8" s="407"/>
      <c r="BU8" s="408"/>
      <c r="BV8" s="406">
        <v>837874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0.42</v>
      </c>
      <c r="CU8" s="510"/>
      <c r="CV8" s="510"/>
      <c r="CW8" s="510"/>
      <c r="CX8" s="510"/>
      <c r="CY8" s="510"/>
      <c r="CZ8" s="510"/>
      <c r="DA8" s="511"/>
      <c r="DB8" s="509">
        <v>0.42</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31286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-33497</v>
      </c>
      <c r="BO9" s="407"/>
      <c r="BP9" s="407"/>
      <c r="BQ9" s="407"/>
      <c r="BR9" s="407"/>
      <c r="BS9" s="407"/>
      <c r="BT9" s="407"/>
      <c r="BU9" s="408"/>
      <c r="BV9" s="406">
        <v>81626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8.9</v>
      </c>
      <c r="CU9" s="404"/>
      <c r="CV9" s="404"/>
      <c r="CW9" s="404"/>
      <c r="CX9" s="404"/>
      <c r="CY9" s="404"/>
      <c r="CZ9" s="404"/>
      <c r="DA9" s="405"/>
      <c r="DB9" s="403">
        <v>9.4</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33109</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110</v>
      </c>
      <c r="AV10" s="465"/>
      <c r="AW10" s="465"/>
      <c r="AX10" s="465"/>
      <c r="AY10" s="420" t="s">
        <v>115</v>
      </c>
      <c r="AZ10" s="421"/>
      <c r="BA10" s="421"/>
      <c r="BB10" s="421"/>
      <c r="BC10" s="421"/>
      <c r="BD10" s="421"/>
      <c r="BE10" s="421"/>
      <c r="BF10" s="421"/>
      <c r="BG10" s="421"/>
      <c r="BH10" s="421"/>
      <c r="BI10" s="421"/>
      <c r="BJ10" s="421"/>
      <c r="BK10" s="421"/>
      <c r="BL10" s="421"/>
      <c r="BM10" s="422"/>
      <c r="BN10" s="406">
        <v>422494</v>
      </c>
      <c r="BO10" s="407"/>
      <c r="BP10" s="407"/>
      <c r="BQ10" s="407"/>
      <c r="BR10" s="407"/>
      <c r="BS10" s="407"/>
      <c r="BT10" s="407"/>
      <c r="BU10" s="408"/>
      <c r="BV10" s="406">
        <v>380347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29821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110</v>
      </c>
      <c r="AV12" s="465"/>
      <c r="AW12" s="465"/>
      <c r="AX12" s="465"/>
      <c r="AY12" s="420" t="s">
        <v>128</v>
      </c>
      <c r="AZ12" s="421"/>
      <c r="BA12" s="421"/>
      <c r="BB12" s="421"/>
      <c r="BC12" s="421"/>
      <c r="BD12" s="421"/>
      <c r="BE12" s="421"/>
      <c r="BF12" s="421"/>
      <c r="BG12" s="421"/>
      <c r="BH12" s="421"/>
      <c r="BI12" s="421"/>
      <c r="BJ12" s="421"/>
      <c r="BK12" s="421"/>
      <c r="BL12" s="421"/>
      <c r="BM12" s="422"/>
      <c r="BN12" s="406">
        <v>477205</v>
      </c>
      <c r="BO12" s="407"/>
      <c r="BP12" s="407"/>
      <c r="BQ12" s="407"/>
      <c r="BR12" s="407"/>
      <c r="BS12" s="407"/>
      <c r="BT12" s="407"/>
      <c r="BU12" s="408"/>
      <c r="BV12" s="406">
        <v>387382</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29186</v>
      </c>
      <c r="S13" s="494"/>
      <c r="T13" s="494"/>
      <c r="U13" s="494"/>
      <c r="V13" s="495"/>
      <c r="W13" s="496" t="s">
        <v>131</v>
      </c>
      <c r="X13" s="392"/>
      <c r="Y13" s="392"/>
      <c r="Z13" s="392"/>
      <c r="AA13" s="392"/>
      <c r="AB13" s="393"/>
      <c r="AC13" s="359">
        <v>1250</v>
      </c>
      <c r="AD13" s="360"/>
      <c r="AE13" s="360"/>
      <c r="AF13" s="360"/>
      <c r="AG13" s="361"/>
      <c r="AH13" s="359">
        <v>1557</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-88208</v>
      </c>
      <c r="BO13" s="407"/>
      <c r="BP13" s="407"/>
      <c r="BQ13" s="407"/>
      <c r="BR13" s="407"/>
      <c r="BS13" s="407"/>
      <c r="BT13" s="407"/>
      <c r="BU13" s="408"/>
      <c r="BV13" s="406">
        <v>74591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5.3</v>
      </c>
      <c r="CU13" s="404"/>
      <c r="CV13" s="404"/>
      <c r="CW13" s="404"/>
      <c r="CX13" s="404"/>
      <c r="CY13" s="404"/>
      <c r="CZ13" s="404"/>
      <c r="DA13" s="405"/>
      <c r="DB13" s="403">
        <v>5.7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30451</v>
      </c>
      <c r="S14" s="494"/>
      <c r="T14" s="494"/>
      <c r="U14" s="494"/>
      <c r="V14" s="495"/>
      <c r="W14" s="497"/>
      <c r="X14" s="395"/>
      <c r="Y14" s="395"/>
      <c r="Z14" s="395"/>
      <c r="AA14" s="395"/>
      <c r="AB14" s="396"/>
      <c r="AC14" s="486">
        <v>7.5</v>
      </c>
      <c r="AD14" s="487"/>
      <c r="AE14" s="487"/>
      <c r="AF14" s="487"/>
      <c r="AG14" s="488"/>
      <c r="AH14" s="486">
        <v>8.8000000000000007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12.6</v>
      </c>
      <c r="CU14" s="504"/>
      <c r="CV14" s="504"/>
      <c r="CW14" s="504"/>
      <c r="CX14" s="504"/>
      <c r="CY14" s="504"/>
      <c r="CZ14" s="504"/>
      <c r="DA14" s="505"/>
      <c r="DB14" s="503">
        <v>17</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29858</v>
      </c>
      <c r="S15" s="494"/>
      <c r="T15" s="494"/>
      <c r="U15" s="494"/>
      <c r="V15" s="495"/>
      <c r="W15" s="496" t="s">
        <v>137</v>
      </c>
      <c r="X15" s="392"/>
      <c r="Y15" s="392"/>
      <c r="Z15" s="392"/>
      <c r="AA15" s="392"/>
      <c r="AB15" s="393"/>
      <c r="AC15" s="359">
        <v>5502</v>
      </c>
      <c r="AD15" s="360"/>
      <c r="AE15" s="360"/>
      <c r="AF15" s="360"/>
      <c r="AG15" s="361"/>
      <c r="AH15" s="359">
        <v>5566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4020201</v>
      </c>
      <c r="BO15" s="436"/>
      <c r="BP15" s="436"/>
      <c r="BQ15" s="436"/>
      <c r="BR15" s="436"/>
      <c r="BS15" s="436"/>
      <c r="BT15" s="436"/>
      <c r="BU15" s="437"/>
      <c r="BV15" s="435">
        <v>3957369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33</v>
      </c>
      <c r="AD16" s="487"/>
      <c r="AE16" s="487"/>
      <c r="AF16" s="487"/>
      <c r="AG16" s="488"/>
      <c r="AH16" s="486">
        <v>31.5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9583645</v>
      </c>
      <c r="BO16" s="407"/>
      <c r="BP16" s="407"/>
      <c r="BQ16" s="407"/>
      <c r="BR16" s="407"/>
      <c r="BS16" s="407"/>
      <c r="BT16" s="407"/>
      <c r="BU16" s="408"/>
      <c r="BV16" s="406">
        <v>9306258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9929</v>
      </c>
      <c r="AD17" s="360"/>
      <c r="AE17" s="360"/>
      <c r="AF17" s="360"/>
      <c r="AG17" s="361"/>
      <c r="AH17" s="359">
        <v>10553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4999667</v>
      </c>
      <c r="BO17" s="407"/>
      <c r="BP17" s="407"/>
      <c r="BQ17" s="407"/>
      <c r="BR17" s="407"/>
      <c r="BS17" s="407"/>
      <c r="BT17" s="407"/>
      <c r="BU17" s="408"/>
      <c r="BV17" s="406">
        <v>4928888</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872.43</v>
      </c>
      <c r="M18" s="459"/>
      <c r="N18" s="459"/>
      <c r="O18" s="459"/>
      <c r="P18" s="459"/>
      <c r="Q18" s="459"/>
      <c r="R18" s="460"/>
      <c r="S18" s="460"/>
      <c r="T18" s="460"/>
      <c r="U18" s="460"/>
      <c r="V18" s="461"/>
      <c r="W18" s="477"/>
      <c r="X18" s="478"/>
      <c r="Y18" s="478"/>
      <c r="Z18" s="478"/>
      <c r="AA18" s="478"/>
      <c r="AB18" s="502"/>
      <c r="AC18" s="376">
        <v>59.5</v>
      </c>
      <c r="AD18" s="377"/>
      <c r="AE18" s="377"/>
      <c r="AF18" s="377"/>
      <c r="AG18" s="462"/>
      <c r="AH18" s="376">
        <v>59.7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10151972</v>
      </c>
      <c r="BO18" s="407"/>
      <c r="BP18" s="407"/>
      <c r="BQ18" s="407"/>
      <c r="BR18" s="407"/>
      <c r="BS18" s="407"/>
      <c r="BT18" s="407"/>
      <c r="BU18" s="408"/>
      <c r="BV18" s="406">
        <v>9918961</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36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14628031</v>
      </c>
      <c r="BO19" s="407"/>
      <c r="BP19" s="407"/>
      <c r="BQ19" s="407"/>
      <c r="BR19" s="407"/>
      <c r="BS19" s="407"/>
      <c r="BT19" s="407"/>
      <c r="BU19" s="408"/>
      <c r="BV19" s="406">
        <v>14210157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10868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14186825</v>
      </c>
      <c r="BO22" s="436"/>
      <c r="BP22" s="436"/>
      <c r="BQ22" s="436"/>
      <c r="BR22" s="436"/>
      <c r="BS22" s="436"/>
      <c r="BT22" s="436"/>
      <c r="BU22" s="437"/>
      <c r="BV22" s="435">
        <v>12214816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11062134</v>
      </c>
      <c r="BO23" s="407"/>
      <c r="BP23" s="407"/>
      <c r="BQ23" s="407"/>
      <c r="BR23" s="407"/>
      <c r="BS23" s="407"/>
      <c r="BT23" s="407"/>
      <c r="BU23" s="408"/>
      <c r="BV23" s="406">
        <v>9163053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8430</v>
      </c>
      <c r="R24" s="360"/>
      <c r="S24" s="360"/>
      <c r="T24" s="360"/>
      <c r="U24" s="360"/>
      <c r="V24" s="361"/>
      <c r="W24" s="449"/>
      <c r="X24" s="386"/>
      <c r="Y24" s="387"/>
      <c r="Z24" s="362" t="s">
        <v>162</v>
      </c>
      <c r="AA24" s="363"/>
      <c r="AB24" s="363"/>
      <c r="AC24" s="363"/>
      <c r="AD24" s="363"/>
      <c r="AE24" s="363"/>
      <c r="AF24" s="363"/>
      <c r="AG24" s="364"/>
      <c r="AH24" s="359">
        <v>333</v>
      </c>
      <c r="AI24" s="360"/>
      <c r="AJ24" s="360"/>
      <c r="AK24" s="360"/>
      <c r="AL24" s="361"/>
      <c r="AM24" s="359">
        <v>1061604</v>
      </c>
      <c r="AN24" s="360"/>
      <c r="AO24" s="360"/>
      <c r="AP24" s="360"/>
      <c r="AQ24" s="360"/>
      <c r="AR24" s="361"/>
      <c r="AS24" s="359">
        <v>3188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8948265</v>
      </c>
      <c r="BO24" s="407"/>
      <c r="BP24" s="407"/>
      <c r="BQ24" s="407"/>
      <c r="BR24" s="407"/>
      <c r="BS24" s="407"/>
      <c r="BT24" s="407"/>
      <c r="BU24" s="408"/>
      <c r="BV24" s="406">
        <v>6413925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7100</v>
      </c>
      <c r="R25" s="360"/>
      <c r="S25" s="360"/>
      <c r="T25" s="360"/>
      <c r="U25" s="360"/>
      <c r="V25" s="361"/>
      <c r="W25" s="449"/>
      <c r="X25" s="386"/>
      <c r="Y25" s="387"/>
      <c r="Z25" s="362" t="s">
        <v>165</v>
      </c>
      <c r="AA25" s="363"/>
      <c r="AB25" s="363"/>
      <c r="AC25" s="363"/>
      <c r="AD25" s="363"/>
      <c r="AE25" s="363"/>
      <c r="AF25" s="363"/>
      <c r="AG25" s="364"/>
      <c r="AH25" s="359">
        <v>54</v>
      </c>
      <c r="AI25" s="360"/>
      <c r="AJ25" s="360"/>
      <c r="AK25" s="360"/>
      <c r="AL25" s="361"/>
      <c r="AM25" s="359">
        <v>166212</v>
      </c>
      <c r="AN25" s="360"/>
      <c r="AO25" s="360"/>
      <c r="AP25" s="360"/>
      <c r="AQ25" s="360"/>
      <c r="AR25" s="361"/>
      <c r="AS25" s="359">
        <v>3078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1554557</v>
      </c>
      <c r="BO25" s="436"/>
      <c r="BP25" s="436"/>
      <c r="BQ25" s="436"/>
      <c r="BR25" s="436"/>
      <c r="BS25" s="436"/>
      <c r="BT25" s="436"/>
      <c r="BU25" s="437"/>
      <c r="BV25" s="435">
        <v>1834372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6050</v>
      </c>
      <c r="R26" s="360"/>
      <c r="S26" s="360"/>
      <c r="T26" s="360"/>
      <c r="U26" s="360"/>
      <c r="V26" s="361"/>
      <c r="W26" s="449"/>
      <c r="X26" s="386"/>
      <c r="Y26" s="387"/>
      <c r="Z26" s="362" t="s">
        <v>168</v>
      </c>
      <c r="AA26" s="417"/>
      <c r="AB26" s="417"/>
      <c r="AC26" s="417"/>
      <c r="AD26" s="417"/>
      <c r="AE26" s="417"/>
      <c r="AF26" s="417"/>
      <c r="AG26" s="418"/>
      <c r="AH26" s="359">
        <v>21</v>
      </c>
      <c r="AI26" s="360"/>
      <c r="AJ26" s="360"/>
      <c r="AK26" s="360"/>
      <c r="AL26" s="361"/>
      <c r="AM26" s="359">
        <v>64533</v>
      </c>
      <c r="AN26" s="360"/>
      <c r="AO26" s="360"/>
      <c r="AP26" s="360"/>
      <c r="AQ26" s="360"/>
      <c r="AR26" s="361"/>
      <c r="AS26" s="359">
        <v>3073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4480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3770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2198077</v>
      </c>
      <c r="BO28" s="436"/>
      <c r="BP28" s="436"/>
      <c r="BQ28" s="436"/>
      <c r="BR28" s="436"/>
      <c r="BS28" s="436"/>
      <c r="BT28" s="436"/>
      <c r="BU28" s="437"/>
      <c r="BV28" s="435">
        <v>2252788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14</v>
      </c>
      <c r="M29" s="360"/>
      <c r="N29" s="360"/>
      <c r="O29" s="360"/>
      <c r="P29" s="361"/>
      <c r="Q29" s="359">
        <v>3570</v>
      </c>
      <c r="R29" s="360"/>
      <c r="S29" s="360"/>
      <c r="T29" s="360"/>
      <c r="U29" s="360"/>
      <c r="V29" s="361"/>
      <c r="W29" s="450"/>
      <c r="X29" s="451"/>
      <c r="Y29" s="452"/>
      <c r="Z29" s="362" t="s">
        <v>177</v>
      </c>
      <c r="AA29" s="363"/>
      <c r="AB29" s="363"/>
      <c r="AC29" s="363"/>
      <c r="AD29" s="363"/>
      <c r="AE29" s="363"/>
      <c r="AF29" s="363"/>
      <c r="AG29" s="364"/>
      <c r="AH29" s="359">
        <v>333</v>
      </c>
      <c r="AI29" s="360"/>
      <c r="AJ29" s="360"/>
      <c r="AK29" s="360"/>
      <c r="AL29" s="361"/>
      <c r="AM29" s="359">
        <v>1061604</v>
      </c>
      <c r="AN29" s="360"/>
      <c r="AO29" s="360"/>
      <c r="AP29" s="360"/>
      <c r="AQ29" s="360"/>
      <c r="AR29" s="361"/>
      <c r="AS29" s="359">
        <v>3188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1115927</v>
      </c>
      <c r="BO29" s="407"/>
      <c r="BP29" s="407"/>
      <c r="BQ29" s="407"/>
      <c r="BR29" s="407"/>
      <c r="BS29" s="407"/>
      <c r="BT29" s="407"/>
      <c r="BU29" s="408"/>
      <c r="BV29" s="406">
        <v>851030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4108885</v>
      </c>
      <c r="BO30" s="441"/>
      <c r="BP30" s="441"/>
      <c r="BQ30" s="441"/>
      <c r="BR30" s="441"/>
      <c r="BS30" s="441"/>
      <c r="BT30" s="441"/>
      <c r="BU30" s="442"/>
      <c r="BV30" s="440">
        <v>3893095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福井県市町総合事務組合（普通会計）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一般財団法人大野市公共施設管理公社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和泉診療所事業特別会計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IF('各会計、関係団体の財政状況及び健全化判断比率'!B34="","",'各会計、関係団体の財政状況及び健全化判断比率'!B34)</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福井県市町総合事務組合（事業会計）</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大野市土地開発公社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IF('各会計、関係団体の財政状況及び健全化判断比率'!B35="","",'各会計、関係団体の財政状況及び健全化判断比率'!B35)</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大野・勝山地区広域行政事務組合</v>
      </c>
      <c r="BZ36" s="355"/>
      <c r="CA36" s="355"/>
      <c r="CB36" s="355"/>
      <c r="CC36" s="355"/>
      <c r="CD36" s="355"/>
      <c r="CE36" s="355"/>
      <c r="CF36" s="355"/>
      <c r="CG36" s="355"/>
      <c r="CH36" s="355"/>
      <c r="CI36" s="355"/>
      <c r="CJ36" s="355"/>
      <c r="CK36" s="355"/>
      <c r="CL36" s="355"/>
      <c r="CM36" s="355"/>
      <c r="CN36" s="163"/>
      <c r="CO36" s="354">
        <f t="shared" si="3"/>
        <v>18</v>
      </c>
      <c r="CP36" s="354"/>
      <c r="CQ36" s="355" t="str">
        <f>IF('各会計、関係団体の財政状況及び健全化判断比率'!BS9="","",'各会計、関係団体の財政状況及び健全化判断比率'!BS9)</f>
        <v>株式会社平成大野屋</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介護保険事業特別会計（保険事業勘定）</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福井県自治会館組合</v>
      </c>
      <c r="BZ37" s="355"/>
      <c r="CA37" s="355"/>
      <c r="CB37" s="355"/>
      <c r="CC37" s="355"/>
      <c r="CD37" s="355"/>
      <c r="CE37" s="355"/>
      <c r="CF37" s="355"/>
      <c r="CG37" s="355"/>
      <c r="CH37" s="355"/>
      <c r="CI37" s="355"/>
      <c r="CJ37" s="355"/>
      <c r="CK37" s="355"/>
      <c r="CL37" s="355"/>
      <c r="CM37" s="355"/>
      <c r="CN37" s="163"/>
      <c r="CO37" s="354">
        <f t="shared" si="3"/>
        <v>19</v>
      </c>
      <c r="CP37" s="354"/>
      <c r="CQ37" s="355" t="str">
        <f>IF('各会計、関係団体の財政状況及び健全化判断比率'!BS10="","",'各会計、関係団体の財政状況及び健全化判断比率'!BS10)</f>
        <v>株式会社昇竜</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介護保険事業特別会計（介護サービス事業勘定）</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福井県後期高齢者医療広域連合</v>
      </c>
      <c r="BZ38" s="355"/>
      <c r="CA38" s="355"/>
      <c r="CB38" s="355"/>
      <c r="CC38" s="355"/>
      <c r="CD38" s="355"/>
      <c r="CE38" s="355"/>
      <c r="CF38" s="355"/>
      <c r="CG38" s="355"/>
      <c r="CH38" s="355"/>
      <c r="CI38" s="355"/>
      <c r="CJ38" s="355"/>
      <c r="CK38" s="355"/>
      <c r="CL38" s="355"/>
      <c r="CM38" s="355"/>
      <c r="CN38" s="163"/>
      <c r="CO38" s="354">
        <f t="shared" si="3"/>
        <v>20</v>
      </c>
      <c r="CP38" s="354"/>
      <c r="CQ38" s="355" t="str">
        <f>IF('各会計、関係団体の財政状況及び健全化判断比率'!BS11="","",'各会計、関係団体の財政状況及び健全化判断比率'!BS11)</f>
        <v>一般財団法人越前おおの農林樂舎</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福井県後期高齢者医療広域連合（事業会計）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ih1drNGq2UvAIoyPbmwjjUUAu+LxItR8ug5oWk4e226tXn8QTy5/rXMgpp9IM2u1M+hd+CtQByWOrVbos9mUkg==" saltValue="8xWKCzGEGWFA6bMG18M0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534</v>
      </c>
      <c r="D34" s="1136"/>
      <c r="E34" s="1137"/>
      <c r="F34" s="32">
        <v>8.16</v>
      </c>
      <c r="G34" s="33">
        <v>8.25</v>
      </c>
      <c r="H34" s="33">
        <v>7.3</v>
      </c>
      <c r="I34" s="33">
        <v>8.08</v>
      </c>
      <c r="J34" s="34">
        <v>7.57</v>
      </c>
      <c r="K34" s="22"/>
      <c r="L34" s="22"/>
      <c r="M34" s="22"/>
      <c r="N34" s="22"/>
      <c r="O34" s="22"/>
      <c r="P34" s="22"/>
    </row>
    <row r="35" spans="1:16" ht="39" customHeight="1" x14ac:dyDescent="0.2">
      <c r="A35" s="22"/>
      <c r="B35" s="35"/>
      <c r="C35" s="1132" t="s">
        <v>535</v>
      </c>
      <c r="D35" s="1132"/>
      <c r="E35" s="1133"/>
      <c r="F35" s="36">
        <v>8.4499999999999993</v>
      </c>
      <c r="G35" s="37">
        <v>8.17</v>
      </c>
      <c r="H35" s="37">
        <v>8.27</v>
      </c>
      <c r="I35" s="37">
        <v>8.33</v>
      </c>
      <c r="J35" s="38">
        <v>6.66</v>
      </c>
      <c r="K35" s="22"/>
      <c r="L35" s="22"/>
      <c r="M35" s="22"/>
      <c r="N35" s="22"/>
      <c r="O35" s="22"/>
      <c r="P35" s="22"/>
    </row>
    <row r="36" spans="1:16" ht="39" customHeight="1" x14ac:dyDescent="0.2">
      <c r="A36" s="22"/>
      <c r="B36" s="35"/>
      <c r="C36" s="1132" t="s">
        <v>536</v>
      </c>
      <c r="D36" s="1132"/>
      <c r="E36" s="1133"/>
      <c r="F36" s="36">
        <v>3.06</v>
      </c>
      <c r="G36" s="37">
        <v>3.01</v>
      </c>
      <c r="H36" s="37">
        <v>3.36</v>
      </c>
      <c r="I36" s="37">
        <v>3.61</v>
      </c>
      <c r="J36" s="38">
        <v>3.75</v>
      </c>
      <c r="K36" s="22"/>
      <c r="L36" s="22"/>
      <c r="M36" s="22"/>
      <c r="N36" s="22"/>
      <c r="O36" s="22"/>
      <c r="P36" s="22"/>
    </row>
    <row r="37" spans="1:16" ht="39" customHeight="1" x14ac:dyDescent="0.2">
      <c r="A37" s="22"/>
      <c r="B37" s="35"/>
      <c r="C37" s="1132" t="s">
        <v>537</v>
      </c>
      <c r="D37" s="1132"/>
      <c r="E37" s="1133"/>
      <c r="F37" s="36">
        <v>1</v>
      </c>
      <c r="G37" s="37">
        <v>0.85</v>
      </c>
      <c r="H37" s="37">
        <v>0.79</v>
      </c>
      <c r="I37" s="37">
        <v>0.69</v>
      </c>
      <c r="J37" s="38">
        <v>3.26</v>
      </c>
      <c r="K37" s="22"/>
      <c r="L37" s="22"/>
      <c r="M37" s="22"/>
      <c r="N37" s="22"/>
      <c r="O37" s="22"/>
      <c r="P37" s="22"/>
    </row>
    <row r="38" spans="1:16" ht="39" customHeight="1" x14ac:dyDescent="0.2">
      <c r="A38" s="22"/>
      <c r="B38" s="35"/>
      <c r="C38" s="1132" t="s">
        <v>538</v>
      </c>
      <c r="D38" s="1132"/>
      <c r="E38" s="1133"/>
      <c r="F38" s="36">
        <v>0.54</v>
      </c>
      <c r="G38" s="37">
        <v>1.25</v>
      </c>
      <c r="H38" s="37">
        <v>1.02</v>
      </c>
      <c r="I38" s="37">
        <v>0.6</v>
      </c>
      <c r="J38" s="38">
        <v>0.26</v>
      </c>
      <c r="K38" s="22"/>
      <c r="L38" s="22"/>
      <c r="M38" s="22"/>
      <c r="N38" s="22"/>
      <c r="O38" s="22"/>
      <c r="P38" s="22"/>
    </row>
    <row r="39" spans="1:16" ht="39" customHeight="1" x14ac:dyDescent="0.2">
      <c r="A39" s="22"/>
      <c r="B39" s="35"/>
      <c r="C39" s="1132" t="s">
        <v>539</v>
      </c>
      <c r="D39" s="1132"/>
      <c r="E39" s="1133"/>
      <c r="F39" s="36">
        <v>0.01</v>
      </c>
      <c r="G39" s="37">
        <v>0.01</v>
      </c>
      <c r="H39" s="37">
        <v>0.03</v>
      </c>
      <c r="I39" s="37">
        <v>0.02</v>
      </c>
      <c r="J39" s="38">
        <v>0</v>
      </c>
      <c r="K39" s="22"/>
      <c r="L39" s="22"/>
      <c r="M39" s="22"/>
      <c r="N39" s="22"/>
      <c r="O39" s="22"/>
      <c r="P39" s="22"/>
    </row>
    <row r="40" spans="1:16" ht="39" customHeight="1" x14ac:dyDescent="0.2">
      <c r="A40" s="22"/>
      <c r="B40" s="35"/>
      <c r="C40" s="1132" t="s">
        <v>540</v>
      </c>
      <c r="D40" s="1132"/>
      <c r="E40" s="1133"/>
      <c r="F40" s="36">
        <v>0.01</v>
      </c>
      <c r="G40" s="37">
        <v>0.01</v>
      </c>
      <c r="H40" s="37">
        <v>0</v>
      </c>
      <c r="I40" s="37">
        <v>0</v>
      </c>
      <c r="J40" s="38">
        <v>0</v>
      </c>
      <c r="K40" s="22"/>
      <c r="L40" s="22"/>
      <c r="M40" s="22"/>
      <c r="N40" s="22"/>
      <c r="O40" s="22"/>
      <c r="P40" s="22"/>
    </row>
    <row r="41" spans="1:16" ht="39" customHeight="1" x14ac:dyDescent="0.2">
      <c r="A41" s="22"/>
      <c r="B41" s="35"/>
      <c r="C41" s="1132" t="s">
        <v>541</v>
      </c>
      <c r="D41" s="1132"/>
      <c r="E41" s="1133"/>
      <c r="F41" s="36">
        <v>0</v>
      </c>
      <c r="G41" s="37">
        <v>0</v>
      </c>
      <c r="H41" s="37">
        <v>0</v>
      </c>
      <c r="I41" s="37">
        <v>0</v>
      </c>
      <c r="J41" s="38">
        <v>0</v>
      </c>
      <c r="K41" s="22"/>
      <c r="L41" s="22"/>
      <c r="M41" s="22"/>
      <c r="N41" s="22"/>
      <c r="O41" s="22"/>
      <c r="P41" s="22"/>
    </row>
    <row r="42" spans="1:16" ht="39" customHeight="1" x14ac:dyDescent="0.2">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543</v>
      </c>
      <c r="D43" s="1134"/>
      <c r="E43" s="1135"/>
      <c r="F43" s="41">
        <v>0.64</v>
      </c>
      <c r="G43" s="42">
        <v>0.92</v>
      </c>
      <c r="H43" s="42">
        <v>1.1299999999999999</v>
      </c>
      <c r="I43" s="42">
        <v>2.72</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Magv50tl/6NMINVU5mssgwwUJjPmV2gwcZBqmedKKH2BL8DV0/T4pjO7Ywe8OX1EGmxGvZWWqkzxwZKCEJHYg==" saltValue="II3tuRbEMTw+ZiTKiWg3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1561</v>
      </c>
      <c r="L45" s="58">
        <v>1501</v>
      </c>
      <c r="M45" s="58">
        <v>1380</v>
      </c>
      <c r="N45" s="58">
        <v>1336</v>
      </c>
      <c r="O45" s="59">
        <v>1303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544</v>
      </c>
      <c r="L48" s="62">
        <v>527</v>
      </c>
      <c r="M48" s="62">
        <v>512</v>
      </c>
      <c r="N48" s="62">
        <v>476</v>
      </c>
      <c r="O48" s="63">
        <v>462</v>
      </c>
      <c r="P48" s="46"/>
      <c r="Q48" s="46"/>
      <c r="R48" s="46"/>
      <c r="S48" s="46"/>
      <c r="T48" s="46"/>
      <c r="U48" s="46"/>
    </row>
    <row r="49" spans="1:21" ht="30.75" customHeight="1" x14ac:dyDescent="0.2">
      <c r="A49" s="46"/>
      <c r="B49" s="1163"/>
      <c r="C49" s="1164"/>
      <c r="D49" s="60"/>
      <c r="E49" s="1140" t="s">
        <v>14</v>
      </c>
      <c r="F49" s="1140"/>
      <c r="G49" s="1140"/>
      <c r="H49" s="1140"/>
      <c r="I49" s="1140"/>
      <c r="J49" s="1141"/>
      <c r="K49" s="61">
        <v>163</v>
      </c>
      <c r="L49" s="62" t="s">
        <v>488</v>
      </c>
      <c r="M49" s="62" t="s">
        <v>488</v>
      </c>
      <c r="N49" s="62">
        <v>0</v>
      </c>
      <c r="O49" s="63">
        <v>0</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1477</v>
      </c>
      <c r="L52" s="62">
        <v>1452</v>
      </c>
      <c r="M52" s="62">
        <v>1364</v>
      </c>
      <c r="N52" s="62">
        <v>1315</v>
      </c>
      <c r="O52" s="63">
        <v>1310</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791</v>
      </c>
      <c r="L53" s="67">
        <v>576</v>
      </c>
      <c r="M53" s="67">
        <v>528</v>
      </c>
      <c r="N53" s="67">
        <v>497</v>
      </c>
      <c r="O53" s="68">
        <v>455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rnzpOvg44t682UVnluaF7ciSkRrX+iYJbfhKxMmbL2TvMl4kIzdjbqzs0H+g0uuDeJqinCg26Ymc4O6Jah2mA==" saltValue="3mX9hFjruHAbmO++pp0d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13409</v>
      </c>
      <c r="J41" s="331">
        <v>12749</v>
      </c>
      <c r="K41" s="331">
        <v>12109</v>
      </c>
      <c r="L41" s="331">
        <v>12215</v>
      </c>
      <c r="M41" s="332">
        <v>14187</v>
      </c>
    </row>
    <row r="42" spans="2:13" ht="27.75" customHeight="1" x14ac:dyDescent="0.2">
      <c r="B42" s="1171"/>
      <c r="C42" s="1172"/>
      <c r="D42" s="104"/>
      <c r="E42" s="1175" t="s">
        <v>32</v>
      </c>
      <c r="F42" s="1175"/>
      <c r="G42" s="1175"/>
      <c r="H42" s="1176"/>
      <c r="I42" s="333" t="s">
        <v>488</v>
      </c>
      <c r="J42" s="334" t="s">
        <v>488</v>
      </c>
      <c r="K42" s="334" t="s">
        <v>488</v>
      </c>
      <c r="L42" s="334" t="s">
        <v>488</v>
      </c>
      <c r="M42" s="335" t="s">
        <v>488</v>
      </c>
    </row>
    <row r="43" spans="2:13" ht="27.75" customHeight="1" x14ac:dyDescent="0.2">
      <c r="B43" s="1171"/>
      <c r="C43" s="1172"/>
      <c r="D43" s="104"/>
      <c r="E43" s="1175" t="s">
        <v>33</v>
      </c>
      <c r="F43" s="1175"/>
      <c r="G43" s="1175"/>
      <c r="H43" s="1176"/>
      <c r="I43" s="333">
        <v>7866</v>
      </c>
      <c r="J43" s="334">
        <v>7880</v>
      </c>
      <c r="K43" s="334">
        <v>7565</v>
      </c>
      <c r="L43" s="334">
        <v>7934</v>
      </c>
      <c r="M43" s="335">
        <v>8250</v>
      </c>
    </row>
    <row r="44" spans="2:13" ht="27.75" customHeight="1" x14ac:dyDescent="0.2">
      <c r="B44" s="1171"/>
      <c r="C44" s="1172"/>
      <c r="D44" s="104"/>
      <c r="E44" s="1175" t="s">
        <v>34</v>
      </c>
      <c r="F44" s="1175"/>
      <c r="G44" s="1175"/>
      <c r="H44" s="1176"/>
      <c r="I44" s="333" t="s">
        <v>488</v>
      </c>
      <c r="J44" s="334" t="s">
        <v>488</v>
      </c>
      <c r="K44" s="334">
        <v>4</v>
      </c>
      <c r="L44" s="334">
        <v>4</v>
      </c>
      <c r="M44" s="335">
        <v>4</v>
      </c>
    </row>
    <row r="45" spans="2:13" ht="27.75" customHeight="1" x14ac:dyDescent="0.2">
      <c r="B45" s="1171"/>
      <c r="C45" s="1172"/>
      <c r="D45" s="104"/>
      <c r="E45" s="1175" t="s">
        <v>35</v>
      </c>
      <c r="F45" s="1175"/>
      <c r="G45" s="1175"/>
      <c r="H45" s="1176"/>
      <c r="I45" s="333">
        <v>3625</v>
      </c>
      <c r="J45" s="334">
        <v>3619</v>
      </c>
      <c r="K45" s="334">
        <v>3559</v>
      </c>
      <c r="L45" s="334">
        <v>3499</v>
      </c>
      <c r="M45" s="335">
        <v>3367</v>
      </c>
    </row>
    <row r="46" spans="2:13" ht="27.75" customHeight="1" x14ac:dyDescent="0.2">
      <c r="B46" s="1171"/>
      <c r="C46" s="1172"/>
      <c r="D46" s="105"/>
      <c r="E46" s="1175" t="s">
        <v>36</v>
      </c>
      <c r="F46" s="1175"/>
      <c r="G46" s="1175"/>
      <c r="H46" s="1176"/>
      <c r="I46" s="333">
        <v>623</v>
      </c>
      <c r="J46" s="334">
        <v>373</v>
      </c>
      <c r="K46" s="334">
        <v>377</v>
      </c>
      <c r="L46" s="334">
        <v>383</v>
      </c>
      <c r="M46" s="335">
        <v>156</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4871</v>
      </c>
      <c r="J50" s="334">
        <v>5857</v>
      </c>
      <c r="K50" s="334">
        <v>6375</v>
      </c>
      <c r="L50" s="334">
        <v>7021</v>
      </c>
      <c r="M50" s="335">
        <v>7461</v>
      </c>
    </row>
    <row r="51" spans="2:13" ht="27.75" customHeight="1" x14ac:dyDescent="0.2">
      <c r="B51" s="1171"/>
      <c r="C51" s="1172"/>
      <c r="D51" s="104"/>
      <c r="E51" s="1175" t="s">
        <v>42</v>
      </c>
      <c r="F51" s="1175"/>
      <c r="G51" s="1175"/>
      <c r="H51" s="1176"/>
      <c r="I51" s="333">
        <v>1721</v>
      </c>
      <c r="J51" s="334">
        <v>1896</v>
      </c>
      <c r="K51" s="334">
        <v>1882</v>
      </c>
      <c r="L51" s="334">
        <v>2162</v>
      </c>
      <c r="M51" s="335">
        <v>2095</v>
      </c>
    </row>
    <row r="52" spans="2:13" ht="27.75" customHeight="1" x14ac:dyDescent="0.2">
      <c r="B52" s="1173"/>
      <c r="C52" s="1174"/>
      <c r="D52" s="104"/>
      <c r="E52" s="1175" t="s">
        <v>43</v>
      </c>
      <c r="F52" s="1175"/>
      <c r="G52" s="1175"/>
      <c r="H52" s="1176"/>
      <c r="I52" s="333">
        <v>15317</v>
      </c>
      <c r="J52" s="334">
        <v>14671</v>
      </c>
      <c r="K52" s="334">
        <v>13929</v>
      </c>
      <c r="L52" s="334">
        <v>13294</v>
      </c>
      <c r="M52" s="335">
        <v>15217</v>
      </c>
    </row>
    <row r="53" spans="2:13" ht="27.75" customHeight="1" thickBot="1" x14ac:dyDescent="0.25">
      <c r="B53" s="1177" t="s">
        <v>19</v>
      </c>
      <c r="C53" s="1178"/>
      <c r="D53" s="108"/>
      <c r="E53" s="1179" t="s">
        <v>44</v>
      </c>
      <c r="F53" s="1179"/>
      <c r="G53" s="1179"/>
      <c r="H53" s="1180"/>
      <c r="I53" s="336">
        <v>3614</v>
      </c>
      <c r="J53" s="337">
        <v>2196</v>
      </c>
      <c r="K53" s="337">
        <v>1427</v>
      </c>
      <c r="L53" s="337">
        <v>1559</v>
      </c>
      <c r="M53" s="338">
        <v>1191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EvZWzP8Kooy2sCMWfs9aH7r5agxRXzJT9/V64bI8mgfavgs0v7fBOq2pAt6I16jTNkDqlrUz7pDyGmwiF15ysA==" saltValue="utUGZYW7pHlYm67bvNPJ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2260</v>
      </c>
      <c r="G55" s="339">
        <v>2253</v>
      </c>
      <c r="H55" s="340">
        <v>2198</v>
      </c>
    </row>
    <row r="56" spans="2:8" ht="52.5" customHeight="1" x14ac:dyDescent="0.2">
      <c r="B56" s="120"/>
      <c r="C56" s="1198" t="s">
        <v>47</v>
      </c>
      <c r="D56" s="1198"/>
      <c r="E56" s="1199"/>
      <c r="F56" s="341">
        <v>658</v>
      </c>
      <c r="G56" s="341">
        <v>851</v>
      </c>
      <c r="H56" s="342">
        <v>1116</v>
      </c>
    </row>
    <row r="57" spans="2:8" ht="53.25" customHeight="1" x14ac:dyDescent="0.2">
      <c r="B57" s="120"/>
      <c r="C57" s="1200" t="s">
        <v>48</v>
      </c>
      <c r="D57" s="1200"/>
      <c r="E57" s="1201"/>
      <c r="F57" s="343">
        <v>2820</v>
      </c>
      <c r="G57" s="343">
        <v>3893</v>
      </c>
      <c r="H57" s="344">
        <v>4109</v>
      </c>
    </row>
    <row r="58" spans="2:8" ht="45.75" customHeight="1" x14ac:dyDescent="0.2">
      <c r="B58" s="121"/>
      <c r="C58" s="1188" t="s">
        <v>562</v>
      </c>
      <c r="D58" s="1189"/>
      <c r="E58" s="1190"/>
      <c r="F58" s="345">
        <v>1135</v>
      </c>
      <c r="G58" s="345">
        <v>1493</v>
      </c>
      <c r="H58" s="346">
        <v>1817</v>
      </c>
    </row>
    <row r="59" spans="2:8" ht="45.75" customHeight="1" x14ac:dyDescent="0.2">
      <c r="B59" s="121"/>
      <c r="C59" s="1188" t="s">
        <v>563</v>
      </c>
      <c r="D59" s="1189"/>
      <c r="E59" s="1190"/>
      <c r="F59" s="345" t="s">
        <v>549</v>
      </c>
      <c r="G59" s="345">
        <v>770</v>
      </c>
      <c r="H59" s="346">
        <v>769</v>
      </c>
    </row>
    <row r="60" spans="2:8" ht="45.75" customHeight="1" x14ac:dyDescent="0.2">
      <c r="B60" s="121"/>
      <c r="C60" s="1188" t="s">
        <v>564</v>
      </c>
      <c r="D60" s="1189"/>
      <c r="E60" s="1190"/>
      <c r="F60" s="345">
        <v>601</v>
      </c>
      <c r="G60" s="345">
        <v>601</v>
      </c>
      <c r="H60" s="346">
        <v>550</v>
      </c>
    </row>
    <row r="61" spans="2:8" ht="45.75" customHeight="1" x14ac:dyDescent="0.2">
      <c r="B61" s="121"/>
      <c r="C61" s="1188" t="s">
        <v>565</v>
      </c>
      <c r="D61" s="1189"/>
      <c r="E61" s="1190"/>
      <c r="F61" s="345">
        <v>232</v>
      </c>
      <c r="G61" s="345">
        <v>232</v>
      </c>
      <c r="H61" s="346">
        <v>232</v>
      </c>
    </row>
    <row r="62" spans="2:8" ht="45.75" customHeight="1" thickBot="1" x14ac:dyDescent="0.25">
      <c r="B62" s="122"/>
      <c r="C62" s="1191" t="s">
        <v>566</v>
      </c>
      <c r="D62" s="1192"/>
      <c r="E62" s="1193"/>
      <c r="F62" s="347">
        <v>218</v>
      </c>
      <c r="G62" s="347">
        <v>212</v>
      </c>
      <c r="H62" s="348">
        <v>198</v>
      </c>
    </row>
    <row r="63" spans="2:8" ht="52.5" customHeight="1" thickBot="1" x14ac:dyDescent="0.25">
      <c r="B63" s="123"/>
      <c r="C63" s="1194" t="s">
        <v>49</v>
      </c>
      <c r="D63" s="1194"/>
      <c r="E63" s="1195"/>
      <c r="F63" s="349">
        <v>5738</v>
      </c>
      <c r="G63" s="349">
        <v>6997</v>
      </c>
      <c r="H63" s="350">
        <v>7423</v>
      </c>
    </row>
    <row r="64" spans="2:8" ht="13.2" x14ac:dyDescent="0.2"/>
  </sheetData>
  <sheetProtection algorithmName="SHA-512" hashValue="yQe7cGOsQH1yWhr5XSbJWLYsmPqnFPJIgwfqD4POd32rdQVglwUfdCVKTG1gTExwfwvb31FwqjdgXCweY/dktQ==" saltValue="Wx3ksAhCOAxbQ8b9u/cb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118549</v>
      </c>
      <c r="E3" s="142"/>
      <c r="F3" s="143">
        <v>76347</v>
      </c>
      <c r="G3" s="144"/>
      <c r="H3" s="145"/>
    </row>
    <row r="4" spans="1:8" x14ac:dyDescent="0.2">
      <c r="A4" s="146"/>
      <c r="B4" s="147"/>
      <c r="C4" s="148"/>
      <c r="D4" s="149">
        <v>36646</v>
      </c>
      <c r="E4" s="150"/>
      <c r="F4" s="151">
        <v>41762</v>
      </c>
      <c r="G4" s="152"/>
      <c r="H4" s="153"/>
    </row>
    <row r="5" spans="1:8" x14ac:dyDescent="0.2">
      <c r="A5" s="134" t="s">
        <v>521</v>
      </c>
      <c r="B5" s="139"/>
      <c r="C5" s="140"/>
      <c r="D5" s="141">
        <v>47849</v>
      </c>
      <c r="E5" s="142"/>
      <c r="F5" s="143">
        <v>69604</v>
      </c>
      <c r="G5" s="144"/>
      <c r="H5" s="145"/>
    </row>
    <row r="6" spans="1:8" x14ac:dyDescent="0.2">
      <c r="A6" s="146"/>
      <c r="B6" s="147"/>
      <c r="C6" s="148"/>
      <c r="D6" s="149">
        <v>24824</v>
      </c>
      <c r="E6" s="150"/>
      <c r="F6" s="151">
        <v>36247</v>
      </c>
      <c r="G6" s="152"/>
      <c r="H6" s="153"/>
    </row>
    <row r="7" spans="1:8" x14ac:dyDescent="0.2">
      <c r="A7" s="134" t="s">
        <v>522</v>
      </c>
      <c r="B7" s="139"/>
      <c r="C7" s="140"/>
      <c r="D7" s="141">
        <v>54120</v>
      </c>
      <c r="E7" s="142"/>
      <c r="F7" s="143">
        <v>68410</v>
      </c>
      <c r="G7" s="144"/>
      <c r="H7" s="145"/>
    </row>
    <row r="8" spans="1:8" x14ac:dyDescent="0.2">
      <c r="A8" s="146"/>
      <c r="B8" s="147"/>
      <c r="C8" s="148"/>
      <c r="D8" s="149">
        <v>29972</v>
      </c>
      <c r="E8" s="150"/>
      <c r="F8" s="151">
        <v>35086</v>
      </c>
      <c r="G8" s="152"/>
      <c r="H8" s="153"/>
    </row>
    <row r="9" spans="1:8" x14ac:dyDescent="0.2">
      <c r="A9" s="134" t="s">
        <v>523</v>
      </c>
      <c r="B9" s="139"/>
      <c r="C9" s="140"/>
      <c r="D9" s="141">
        <v>122888</v>
      </c>
      <c r="E9" s="142"/>
      <c r="F9" s="143">
        <v>73019</v>
      </c>
      <c r="G9" s="144"/>
      <c r="H9" s="145"/>
    </row>
    <row r="10" spans="1:8" x14ac:dyDescent="0.2">
      <c r="A10" s="146"/>
      <c r="B10" s="147"/>
      <c r="C10" s="148"/>
      <c r="D10" s="149">
        <v>49569</v>
      </c>
      <c r="E10" s="150"/>
      <c r="F10" s="151">
        <v>39427</v>
      </c>
      <c r="G10" s="152"/>
      <c r="H10" s="153"/>
    </row>
    <row r="11" spans="1:8" x14ac:dyDescent="0.2">
      <c r="A11" s="134" t="s">
        <v>524</v>
      </c>
      <c r="B11" s="139"/>
      <c r="C11" s="140"/>
      <c r="D11" s="141">
        <v>146387</v>
      </c>
      <c r="E11" s="142"/>
      <c r="F11" s="143">
        <v>76590</v>
      </c>
      <c r="G11" s="144"/>
      <c r="H11" s="145"/>
    </row>
    <row r="12" spans="1:8" x14ac:dyDescent="0.2">
      <c r="A12" s="146"/>
      <c r="B12" s="147"/>
      <c r="C12" s="154"/>
      <c r="D12" s="149">
        <v>68053</v>
      </c>
      <c r="E12" s="150"/>
      <c r="F12" s="151">
        <v>42387</v>
      </c>
      <c r="G12" s="152"/>
      <c r="H12" s="153"/>
    </row>
    <row r="13" spans="1:8" x14ac:dyDescent="0.2">
      <c r="A13" s="134"/>
      <c r="B13" s="139"/>
      <c r="C13" s="140"/>
      <c r="D13" s="141">
        <v>97959</v>
      </c>
      <c r="E13" s="142"/>
      <c r="F13" s="143">
        <v>72794</v>
      </c>
      <c r="G13" s="155"/>
      <c r="H13" s="145"/>
    </row>
    <row r="14" spans="1:8" x14ac:dyDescent="0.2">
      <c r="A14" s="146"/>
      <c r="B14" s="147"/>
      <c r="C14" s="148"/>
      <c r="D14" s="149">
        <v>41813</v>
      </c>
      <c r="E14" s="150"/>
      <c r="F14" s="151">
        <v>38982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8.16</v>
      </c>
      <c r="C19" s="156">
        <f>ROUND(VALUE(SUBSTITUTE(実質収支比率等に係る経年分析!G$48,"▲","-")),2)</f>
        <v>8.25</v>
      </c>
      <c r="D19" s="156">
        <f>ROUND(VALUE(SUBSTITUTE(実質収支比率等に係る経年分析!H$48,"▲","-")),2)</f>
        <v>7.31</v>
      </c>
      <c r="E19" s="156">
        <f>ROUND(VALUE(SUBSTITUTE(実質収支比率等に係る経年分析!I$48,"▲","-")),2)</f>
        <v>8.09</v>
      </c>
      <c r="F19" s="156">
        <f>ROUND(VALUE(SUBSTITUTE(実質収支比率等に係る経年分析!J$48,"▲","-")),2)</f>
        <v>7.58</v>
      </c>
    </row>
    <row r="20" spans="1:11" x14ac:dyDescent="0.2">
      <c r="A20" s="156" t="s">
        <v>53</v>
      </c>
      <c r="B20" s="156">
        <f>ROUND(VALUE(SUBSTITUTE(実質収支比率等に係る経年分析!F$47,"▲","-")),2)</f>
        <v>17.52</v>
      </c>
      <c r="C20" s="156">
        <f>ROUND(VALUE(SUBSTITUTE(実質収支比率等に係る経年分析!G$47,"▲","-")),2)</f>
        <v>20.77</v>
      </c>
      <c r="D20" s="156">
        <f>ROUND(VALUE(SUBSTITUTE(実質収支比率等に係る経年分析!H$47,"▲","-")),2)</f>
        <v>21.84</v>
      </c>
      <c r="E20" s="156">
        <f>ROUND(VALUE(SUBSTITUTE(実質収支比率等に係る経年分析!I$47,"▲","-")),2)</f>
        <v>21.75</v>
      </c>
      <c r="F20" s="156">
        <f>ROUND(VALUE(SUBSTITUTE(実質収支比率等に係る経年分析!J$47,"▲","-")),2)</f>
        <v>20.71</v>
      </c>
    </row>
    <row r="21" spans="1:11" x14ac:dyDescent="0.2">
      <c r="A21" s="156" t="s">
        <v>54</v>
      </c>
      <c r="B21" s="156">
        <f>IF(ISNUMBER(VALUE(SUBSTITUTE(実質収支比率等に係る経年分析!F$49,"▲","-"))),ROUND(VALUE(SUBSTITUTE(実質収支比率等に係る経年分析!F$49,"▲","-")),2),NA())</f>
        <v>3.52</v>
      </c>
      <c r="C21" s="156">
        <f>IF(ISNUMBER(VALUE(SUBSTITUTE(実質収支比率等に係る経年分析!G$49,"▲","-"))),ROUND(VALUE(SUBSTITUTE(実質収支比率等に係る経年分析!G$49,"▲","-")),2),NA())</f>
        <v>4.34</v>
      </c>
      <c r="D21" s="156">
        <f>IF(ISNUMBER(VALUE(SUBSTITUTE(実質収支比率等に係る経年分析!H$49,"▲","-"))),ROUND(VALUE(SUBSTITUTE(実質収支比率等に係る経年分析!H$49,"▲","-")),2),NA())</f>
        <v>-0.96</v>
      </c>
      <c r="E21" s="156">
        <f>IF(ISNUMBER(VALUE(SUBSTITUTE(実質収支比率等に係る経年分析!I$49,"▲","-"))),ROUND(VALUE(SUBSTITUTE(実質収支比率等に係る経年分析!I$49,"▲","-")),2),NA())</f>
        <v>0.72</v>
      </c>
      <c r="F21" s="156">
        <f>IF(ISNUMBER(VALUE(SUBSTITUTE(実質収支比率等に係る経年分析!J$49,"▲","-"))),ROUND(VALUE(SUBSTITUTE(実質収支比率等に係る経年分析!J$49,"▲","-")),2),NA())</f>
        <v>-0.83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0.64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0.92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1.1299999999999999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2.72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和泉診療所事業特別会計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介護保険事業特別会計（介護サービス事業勘定）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0.26</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3.26</v>
      </c>
    </row>
    <row r="34" spans="1:16" x14ac:dyDescent="0.2">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3.06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3.36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3.61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3.75</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8.4499999999999993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8.17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8.27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8.33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6.66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8.16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8.25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7.57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1477</v>
      </c>
      <c r="E42" s="158"/>
      <c r="F42" s="158"/>
      <c r="G42" s="158">
        <f>'実質公債費比率（分子）の構造'!L$52</f>
        <v>1452</v>
      </c>
      <c r="H42" s="158"/>
      <c r="I42" s="158"/>
      <c r="J42" s="158">
        <f>'実質公債費比率（分子）の構造'!M$52</f>
        <v>1364</v>
      </c>
      <c r="K42" s="158"/>
      <c r="L42" s="158"/>
      <c r="M42" s="158">
        <f>'実質公債費比率（分子）の構造'!N$52</f>
        <v>1315</v>
      </c>
      <c r="N42" s="158"/>
      <c r="O42" s="158"/>
      <c r="P42" s="158">
        <f>'実質公債費比率（分子）の構造'!O$52</f>
        <v>1310</v>
      </c>
    </row>
    <row r="43" spans="1:16" x14ac:dyDescent="0.2">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163</v>
      </c>
      <c r="C45" s="158"/>
      <c r="D45" s="158"/>
      <c r="E45" s="158" t="str">
        <f>'実質公債費比率（分子）の構造'!L$49</f>
        <v>-</v>
      </c>
      <c r="F45" s="158"/>
      <c r="G45" s="158"/>
      <c r="H45" s="158" t="str">
        <f>'実質公債費比率（分子）の構造'!M$49</f>
        <v>-</v>
      </c>
      <c r="I45" s="158"/>
      <c r="J45" s="158"/>
      <c r="K45" s="158">
        <f>'実質公債費比率（分子）の構造'!N$49</f>
        <v>0</v>
      </c>
      <c r="L45" s="158"/>
      <c r="M45" s="158"/>
      <c r="N45" s="158">
        <f>'実質公債費比率（分子）の構造'!O$49</f>
        <v>0</v>
      </c>
      <c r="O45" s="158"/>
      <c r="P45" s="158"/>
    </row>
    <row r="46" spans="1:16" x14ac:dyDescent="0.2">
      <c r="A46" s="158" t="s">
        <v>64</v>
      </c>
      <c r="B46" s="158">
        <f>'実質公債費比率（分子）の構造'!K$48</f>
        <v>544</v>
      </c>
      <c r="C46" s="158"/>
      <c r="D46" s="158"/>
      <c r="E46" s="158">
        <f>'実質公債費比率（分子）の構造'!L$48</f>
        <v>527</v>
      </c>
      <c r="F46" s="158"/>
      <c r="G46" s="158"/>
      <c r="H46" s="158">
        <f>'実質公債費比率（分子）の構造'!M$48</f>
        <v>512</v>
      </c>
      <c r="I46" s="158"/>
      <c r="J46" s="158"/>
      <c r="K46" s="158">
        <f>'実質公債費比率（分子）の構造'!N$48</f>
        <v>476</v>
      </c>
      <c r="L46" s="158"/>
      <c r="M46" s="158"/>
      <c r="N46" s="158">
        <f>'実質公債費比率（分子）の構造'!O$48</f>
        <v>462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1561</v>
      </c>
      <c r="C49" s="158"/>
      <c r="D49" s="158"/>
      <c r="E49" s="158">
        <f>'実質公債費比率（分子）の構造'!L$45</f>
        <v>1501</v>
      </c>
      <c r="F49" s="158"/>
      <c r="G49" s="158"/>
      <c r="H49" s="158">
        <f>'実質公債費比率（分子）の構造'!M$45</f>
        <v>1380</v>
      </c>
      <c r="I49" s="158"/>
      <c r="J49" s="158"/>
      <c r="K49" s="158">
        <f>'実質公債費比率（分子）の構造'!N$45</f>
        <v>1336</v>
      </c>
      <c r="L49" s="158"/>
      <c r="M49" s="158"/>
      <c r="N49" s="158">
        <f>'実質公債費比率（分子）の構造'!O$45</f>
        <v>1303</v>
      </c>
      <c r="O49" s="158"/>
      <c r="P49" s="158"/>
    </row>
    <row r="50" spans="1:16" x14ac:dyDescent="0.2">
      <c r="A50" s="158" t="s">
        <v>67</v>
      </c>
      <c r="B50" s="158" t="e">
        <f>NA()</f>
        <v>#N/A</v>
      </c>
      <c r="C50" s="158">
        <f>IF(ISNUMBER('実質公債費比率（分子）の構造'!K$53),'実質公債費比率（分子）の構造'!K$53,NA())</f>
        <v>791</v>
      </c>
      <c r="D50" s="158" t="e">
        <f>NA()</f>
        <v>#N/A</v>
      </c>
      <c r="E50" s="158" t="e">
        <f>NA()</f>
        <v>#N/A</v>
      </c>
      <c r="F50" s="158">
        <f>IF(ISNUMBER('実質公債費比率（分子）の構造'!L$53),'実質公債費比率（分子）の構造'!L$53,NA())</f>
        <v>576</v>
      </c>
      <c r="G50" s="158" t="e">
        <f>NA()</f>
        <v>#N/A</v>
      </c>
      <c r="H50" s="158" t="e">
        <f>NA()</f>
        <v>#N/A</v>
      </c>
      <c r="I50" s="158">
        <f>IF(ISNUMBER('実質公債費比率（分子）の構造'!M$53),'実質公債費比率（分子）の構造'!M$53,NA())</f>
        <v>528</v>
      </c>
      <c r="J50" s="158" t="e">
        <f>NA()</f>
        <v>#N/A</v>
      </c>
      <c r="K50" s="158" t="e">
        <f>NA()</f>
        <v>#N/A</v>
      </c>
      <c r="L50" s="158">
        <f>IF(ISNUMBER('実質公債費比率（分子）の構造'!N$53),'実質公債費比率（分子）の構造'!N$53,NA())</f>
        <v>497</v>
      </c>
      <c r="M50" s="158" t="e">
        <f>NA()</f>
        <v>#N/A</v>
      </c>
      <c r="N50" s="158" t="e">
        <f>NA()</f>
        <v>#N/A</v>
      </c>
      <c r="O50" s="158">
        <f>IF(ISNUMBER('実質公債費比率（分子）の構造'!O$53),'実質公債費比率（分子）の構造'!O$53,NA())</f>
        <v>455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15317</v>
      </c>
      <c r="E56" s="157"/>
      <c r="F56" s="157"/>
      <c r="G56" s="157">
        <f>'将来負担比率（分子）の構造'!J$52</f>
        <v>14671</v>
      </c>
      <c r="H56" s="157"/>
      <c r="I56" s="157"/>
      <c r="J56" s="157">
        <f>'将来負担比率（分子）の構造'!K$52</f>
        <v>13929</v>
      </c>
      <c r="K56" s="157"/>
      <c r="L56" s="157"/>
      <c r="M56" s="157">
        <f>'将来負担比率（分子）の構造'!L$52</f>
        <v>13294</v>
      </c>
      <c r="N56" s="157"/>
      <c r="O56" s="157"/>
      <c r="P56" s="157">
        <f>'将来負担比率（分子）の構造'!M$52</f>
        <v>15217</v>
      </c>
    </row>
    <row r="57" spans="1:16" x14ac:dyDescent="0.2">
      <c r="A57" s="157" t="s">
        <v>42</v>
      </c>
      <c r="B57" s="157"/>
      <c r="C57" s="157"/>
      <c r="D57" s="157">
        <f>'将来負担比率（分子）の構造'!I$51</f>
        <v>1721</v>
      </c>
      <c r="E57" s="157"/>
      <c r="F57" s="157"/>
      <c r="G57" s="157">
        <f>'将来負担比率（分子）の構造'!J$51</f>
        <v>1896</v>
      </c>
      <c r="H57" s="157"/>
      <c r="I57" s="157"/>
      <c r="J57" s="157">
        <f>'将来負担比率（分子）の構造'!K$51</f>
        <v>1882</v>
      </c>
      <c r="K57" s="157"/>
      <c r="L57" s="157"/>
      <c r="M57" s="157">
        <f>'将来負担比率（分子）の構造'!L$51</f>
        <v>2162</v>
      </c>
      <c r="N57" s="157"/>
      <c r="O57" s="157"/>
      <c r="P57" s="157">
        <f>'将来負担比率（分子）の構造'!M$51</f>
        <v>2095</v>
      </c>
    </row>
    <row r="58" spans="1:16" x14ac:dyDescent="0.2">
      <c r="A58" s="157" t="s">
        <v>41</v>
      </c>
      <c r="B58" s="157"/>
      <c r="C58" s="157"/>
      <c r="D58" s="157">
        <f>'将来負担比率（分子）の構造'!I$50</f>
        <v>4871</v>
      </c>
      <c r="E58" s="157"/>
      <c r="F58" s="157"/>
      <c r="G58" s="157">
        <f>'将来負担比率（分子）の構造'!J$50</f>
        <v>5857</v>
      </c>
      <c r="H58" s="157"/>
      <c r="I58" s="157"/>
      <c r="J58" s="157">
        <f>'将来負担比率（分子）の構造'!K$50</f>
        <v>6375</v>
      </c>
      <c r="K58" s="157"/>
      <c r="L58" s="157"/>
      <c r="M58" s="157">
        <f>'将来負担比率（分子）の構造'!L$50</f>
        <v>7021</v>
      </c>
      <c r="N58" s="157"/>
      <c r="O58" s="157"/>
      <c r="P58" s="157">
        <f>'将来負担比率（分子）の構造'!M$50</f>
        <v>7461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623</v>
      </c>
      <c r="C61" s="157"/>
      <c r="D61" s="157"/>
      <c r="E61" s="157">
        <f>'将来負担比率（分子）の構造'!J$46</f>
        <v>373</v>
      </c>
      <c r="F61" s="157"/>
      <c r="G61" s="157"/>
      <c r="H61" s="157">
        <f>'将来負担比率（分子）の構造'!K$46</f>
        <v>377</v>
      </c>
      <c r="I61" s="157"/>
      <c r="J61" s="157"/>
      <c r="K61" s="157">
        <f>'将来負担比率（分子）の構造'!L$46</f>
        <v>383</v>
      </c>
      <c r="L61" s="157"/>
      <c r="M61" s="157"/>
      <c r="N61" s="157">
        <f>'将来負担比率（分子）の構造'!M$46</f>
        <v>156</v>
      </c>
      <c r="O61" s="157"/>
      <c r="P61" s="157"/>
    </row>
    <row r="62" spans="1:16" x14ac:dyDescent="0.2">
      <c r="A62" s="157" t="s">
        <v>35</v>
      </c>
      <c r="B62" s="157">
        <f>'将来負担比率（分子）の構造'!I$45</f>
        <v>3625</v>
      </c>
      <c r="C62" s="157"/>
      <c r="D62" s="157"/>
      <c r="E62" s="157">
        <f>'将来負担比率（分子）の構造'!J$45</f>
        <v>3619</v>
      </c>
      <c r="F62" s="157"/>
      <c r="G62" s="157"/>
      <c r="H62" s="157">
        <f>'将来負担比率（分子）の構造'!K$45</f>
        <v>3559</v>
      </c>
      <c r="I62" s="157"/>
      <c r="J62" s="157"/>
      <c r="K62" s="157">
        <f>'将来負担比率（分子）の構造'!L$45</f>
        <v>3499</v>
      </c>
      <c r="L62" s="157"/>
      <c r="M62" s="157"/>
      <c r="N62" s="157">
        <f>'将来負担比率（分子）の構造'!M$45</f>
        <v>3367</v>
      </c>
      <c r="O62" s="157"/>
      <c r="P62" s="157"/>
    </row>
    <row r="63" spans="1:16" x14ac:dyDescent="0.2">
      <c r="A63" s="157" t="s">
        <v>34</v>
      </c>
      <c r="B63" s="157" t="str">
        <f>'将来負担比率（分子）の構造'!I$44</f>
        <v>-</v>
      </c>
      <c r="C63" s="157"/>
      <c r="D63" s="157"/>
      <c r="E63" s="157" t="str">
        <f>'将来負担比率（分子）の構造'!J$44</f>
        <v>-</v>
      </c>
      <c r="F63" s="157"/>
      <c r="G63" s="157"/>
      <c r="H63" s="157">
        <f>'将来負担比率（分子）の構造'!K$44</f>
        <v>4</v>
      </c>
      <c r="I63" s="157"/>
      <c r="J63" s="157"/>
      <c r="K63" s="157">
        <f>'将来負担比率（分子）の構造'!L$44</f>
        <v>4</v>
      </c>
      <c r="L63" s="157"/>
      <c r="M63" s="157"/>
      <c r="N63" s="157">
        <f>'将来負担比率（分子）の構造'!M$44</f>
        <v>4</v>
      </c>
      <c r="O63" s="157"/>
      <c r="P63" s="157"/>
    </row>
    <row r="64" spans="1:16" x14ac:dyDescent="0.2">
      <c r="A64" s="157" t="s">
        <v>33</v>
      </c>
      <c r="B64" s="157">
        <f>'将来負担比率（分子）の構造'!I$43</f>
        <v>7866</v>
      </c>
      <c r="C64" s="157"/>
      <c r="D64" s="157"/>
      <c r="E64" s="157">
        <f>'将来負担比率（分子）の構造'!J$43</f>
        <v>7880</v>
      </c>
      <c r="F64" s="157"/>
      <c r="G64" s="157"/>
      <c r="H64" s="157">
        <f>'将来負担比率（分子）の構造'!K$43</f>
        <v>7565</v>
      </c>
      <c r="I64" s="157"/>
      <c r="J64" s="157"/>
      <c r="K64" s="157">
        <f>'将来負担比率（分子）の構造'!L$43</f>
        <v>7934</v>
      </c>
      <c r="L64" s="157"/>
      <c r="M64" s="157"/>
      <c r="N64" s="157">
        <f>'将来負担比率（分子）の構造'!M$43</f>
        <v>8250</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13409</v>
      </c>
      <c r="C66" s="157"/>
      <c r="D66" s="157"/>
      <c r="E66" s="157">
        <f>'将来負担比率（分子）の構造'!J$41</f>
        <v>12749</v>
      </c>
      <c r="F66" s="157"/>
      <c r="G66" s="157"/>
      <c r="H66" s="157">
        <f>'将来負担比率（分子）の構造'!K$41</f>
        <v>12109</v>
      </c>
      <c r="I66" s="157"/>
      <c r="J66" s="157"/>
      <c r="K66" s="157">
        <f>'将来負担比率（分子）の構造'!L$41</f>
        <v>12215</v>
      </c>
      <c r="L66" s="157"/>
      <c r="M66" s="157"/>
      <c r="N66" s="157">
        <f>'将来負担比率（分子）の構造'!M$41</f>
        <v>14187</v>
      </c>
      <c r="O66" s="157"/>
      <c r="P66" s="157"/>
    </row>
    <row r="67" spans="1:16" x14ac:dyDescent="0.2">
      <c r="A67" s="157" t="s">
        <v>71</v>
      </c>
      <c r="B67" s="157" t="e">
        <f>NA()</f>
        <v>#N/A</v>
      </c>
      <c r="C67" s="157">
        <f>IF(ISNUMBER('将来負担比率（分子）の構造'!I$53), IF('将来負担比率（分子）の構造'!I$53 &lt; 0, 0, '将来負担比率（分子）の構造'!I$53), NA())</f>
        <v>3614</v>
      </c>
      <c r="D67" s="157" t="e">
        <f>NA()</f>
        <v>#N/A</v>
      </c>
      <c r="E67" s="157" t="e">
        <f>NA()</f>
        <v>#N/A</v>
      </c>
      <c r="F67" s="157">
        <f>IF(ISNUMBER('将来負担比率（分子）の構造'!J$53), IF('将来負担比率（分子）の構造'!J$53 &lt; 0, 0, '将来負担比率（分子）の構造'!J$53), NA())</f>
        <v>2196</v>
      </c>
      <c r="G67" s="157" t="e">
        <f>NA()</f>
        <v>#N/A</v>
      </c>
      <c r="H67" s="157" t="e">
        <f>NA()</f>
        <v>#N/A</v>
      </c>
      <c r="I67" s="157">
        <f>IF(ISNUMBER('将来負担比率（分子）の構造'!K$53), IF('将来負担比率（分子）の構造'!K$53 &lt; 0, 0, '将来負担比率（分子）の構造'!K$53), NA())</f>
        <v>1427</v>
      </c>
      <c r="J67" s="157" t="e">
        <f>NA()</f>
        <v>#N/A</v>
      </c>
      <c r="K67" s="157" t="e">
        <f>NA()</f>
        <v>#N/A</v>
      </c>
      <c r="L67" s="157">
        <f>IF(ISNUMBER('将来負担比率（分子）の構造'!L$53), IF('将来負担比率（分子）の構造'!L$53 &lt; 0, 0, '将来負担比率（分子）の構造'!L$53), NA())</f>
        <v>1559</v>
      </c>
      <c r="M67" s="157" t="e">
        <f>NA()</f>
        <v>#N/A</v>
      </c>
      <c r="N67" s="157" t="e">
        <f>NA()</f>
        <v>#N/A</v>
      </c>
      <c r="O67" s="157">
        <f>IF(ISNUMBER('将来負担比率（分子）の構造'!M$53), IF('将来負担比率（分子）の構造'!M$53 &lt; 0, 0, '将来負担比率（分子）の構造'!M$53), NA())</f>
        <v>1191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2260</v>
      </c>
      <c r="C72" s="161">
        <f>基金残高に係る経年分析!G55</f>
        <v>2253</v>
      </c>
      <c r="D72" s="161">
        <f>基金残高に係る経年分析!H55</f>
        <v>2198</v>
      </c>
    </row>
    <row r="73" spans="1:16" x14ac:dyDescent="0.2">
      <c r="A73" s="160" t="s">
        <v>74</v>
      </c>
      <c r="B73" s="161">
        <f>基金残高に係る経年分析!F56</f>
        <v>658</v>
      </c>
      <c r="C73" s="161">
        <f>基金残高に係る経年分析!G56</f>
        <v>851</v>
      </c>
      <c r="D73" s="161">
        <f>基金残高に係る経年分析!H56</f>
        <v>1116</v>
      </c>
    </row>
    <row r="74" spans="1:16" x14ac:dyDescent="0.2">
      <c r="A74" s="160" t="s">
        <v>75</v>
      </c>
      <c r="B74" s="161">
        <f>基金残高に係る経年分析!F57</f>
        <v>2820</v>
      </c>
      <c r="C74" s="161">
        <f>基金残高に係る経年分析!G57</f>
        <v>3893</v>
      </c>
      <c r="D74" s="161">
        <f>基金残高に係る経年分析!H57</f>
        <v>4109</v>
      </c>
    </row>
  </sheetData>
  <sheetProtection algorithmName="SHA-512" hashValue="xKAhQAedD0Qv1zSuNNNDVCXZL1fTuB1tGqLXpSm3Hz02tvChd6G8di65tGL4EX0cOfNjDqjLl6JPKVf0A5+vug==" saltValue="SGP/zloeOVy4DxY6T4TtL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3809376</v>
      </c>
      <c r="S5" s="664"/>
      <c r="T5" s="664"/>
      <c r="U5" s="664"/>
      <c r="V5" s="664"/>
      <c r="W5" s="664"/>
      <c r="X5" s="664"/>
      <c r="Y5" s="689"/>
      <c r="Z5" s="702">
        <v>15.3</v>
      </c>
      <c r="AA5" s="702"/>
      <c r="AB5" s="702"/>
      <c r="AC5" s="702"/>
      <c r="AD5" s="703">
        <v>3711830</v>
      </c>
      <c r="AE5" s="703"/>
      <c r="AF5" s="703"/>
      <c r="AG5" s="703"/>
      <c r="AH5" s="703"/>
      <c r="AI5" s="703"/>
      <c r="AJ5" s="703"/>
      <c r="AK5" s="703"/>
      <c r="AL5" s="690">
        <v>34.5</v>
      </c>
      <c r="AM5" s="672"/>
      <c r="AN5" s="672"/>
      <c r="AO5" s="691"/>
      <c r="AP5" s="666" t="s">
        <v>216</v>
      </c>
      <c r="AQ5" s="667"/>
      <c r="AR5" s="667"/>
      <c r="AS5" s="667"/>
      <c r="AT5" s="667"/>
      <c r="AU5" s="667"/>
      <c r="AV5" s="667"/>
      <c r="AW5" s="667"/>
      <c r="AX5" s="667"/>
      <c r="AY5" s="667"/>
      <c r="AZ5" s="667"/>
      <c r="BA5" s="667"/>
      <c r="BB5" s="667"/>
      <c r="BC5" s="667"/>
      <c r="BD5" s="667"/>
      <c r="BE5" s="667"/>
      <c r="BF5" s="668"/>
      <c r="BG5" s="608">
        <v>3706295</v>
      </c>
      <c r="BH5" s="609"/>
      <c r="BI5" s="609"/>
      <c r="BJ5" s="609"/>
      <c r="BK5" s="609"/>
      <c r="BL5" s="609"/>
      <c r="BM5" s="609"/>
      <c r="BN5" s="610"/>
      <c r="BO5" s="646">
        <v>97.3</v>
      </c>
      <c r="BP5" s="646"/>
      <c r="BQ5" s="646"/>
      <c r="BR5" s="646"/>
      <c r="BS5" s="647">
        <v>54339</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257635</v>
      </c>
      <c r="S6" s="609"/>
      <c r="T6" s="609"/>
      <c r="U6" s="609"/>
      <c r="V6" s="609"/>
      <c r="W6" s="609"/>
      <c r="X6" s="609"/>
      <c r="Y6" s="610"/>
      <c r="Z6" s="646">
        <v>1</v>
      </c>
      <c r="AA6" s="646"/>
      <c r="AB6" s="646"/>
      <c r="AC6" s="646"/>
      <c r="AD6" s="647">
        <v>257635</v>
      </c>
      <c r="AE6" s="647"/>
      <c r="AF6" s="647"/>
      <c r="AG6" s="647"/>
      <c r="AH6" s="647"/>
      <c r="AI6" s="647"/>
      <c r="AJ6" s="647"/>
      <c r="AK6" s="647"/>
      <c r="AL6" s="611">
        <v>2.4</v>
      </c>
      <c r="AM6" s="612"/>
      <c r="AN6" s="612"/>
      <c r="AO6" s="648"/>
      <c r="AP6" s="605" t="s">
        <v>221</v>
      </c>
      <c r="AQ6" s="606"/>
      <c r="AR6" s="606"/>
      <c r="AS6" s="606"/>
      <c r="AT6" s="606"/>
      <c r="AU6" s="606"/>
      <c r="AV6" s="606"/>
      <c r="AW6" s="606"/>
      <c r="AX6" s="606"/>
      <c r="AY6" s="606"/>
      <c r="AZ6" s="606"/>
      <c r="BA6" s="606"/>
      <c r="BB6" s="606"/>
      <c r="BC6" s="606"/>
      <c r="BD6" s="606"/>
      <c r="BE6" s="606"/>
      <c r="BF6" s="607"/>
      <c r="BG6" s="608">
        <v>3706295</v>
      </c>
      <c r="BH6" s="609"/>
      <c r="BI6" s="609"/>
      <c r="BJ6" s="609"/>
      <c r="BK6" s="609"/>
      <c r="BL6" s="609"/>
      <c r="BM6" s="609"/>
      <c r="BN6" s="610"/>
      <c r="BO6" s="646">
        <v>97.3</v>
      </c>
      <c r="BP6" s="646"/>
      <c r="BQ6" s="646"/>
      <c r="BR6" s="646"/>
      <c r="BS6" s="647">
        <v>54339</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174030</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173566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1653</v>
      </c>
      <c r="S7" s="609"/>
      <c r="T7" s="609"/>
      <c r="U7" s="609"/>
      <c r="V7" s="609"/>
      <c r="W7" s="609"/>
      <c r="X7" s="609"/>
      <c r="Y7" s="610"/>
      <c r="Z7" s="646">
        <v>0</v>
      </c>
      <c r="AA7" s="646"/>
      <c r="AB7" s="646"/>
      <c r="AC7" s="646"/>
      <c r="AD7" s="647">
        <v>1653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1547429</v>
      </c>
      <c r="BH7" s="609"/>
      <c r="BI7" s="609"/>
      <c r="BJ7" s="609"/>
      <c r="BK7" s="609"/>
      <c r="BL7" s="609"/>
      <c r="BM7" s="609"/>
      <c r="BN7" s="610"/>
      <c r="BO7" s="646">
        <v>40.6</v>
      </c>
      <c r="BP7" s="646"/>
      <c r="BQ7" s="646"/>
      <c r="BR7" s="646"/>
      <c r="BS7" s="647">
        <v>54339</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3942809</v>
      </c>
      <c r="CS7" s="609"/>
      <c r="CT7" s="609"/>
      <c r="CU7" s="609"/>
      <c r="CV7" s="609"/>
      <c r="CW7" s="609"/>
      <c r="CX7" s="609"/>
      <c r="CY7" s="610"/>
      <c r="CZ7" s="646">
        <v>16.5</v>
      </c>
      <c r="DA7" s="646"/>
      <c r="DB7" s="646"/>
      <c r="DC7" s="646"/>
      <c r="DD7" s="614">
        <v>350284</v>
      </c>
      <c r="DE7" s="609"/>
      <c r="DF7" s="609"/>
      <c r="DG7" s="609"/>
      <c r="DH7" s="609"/>
      <c r="DI7" s="609"/>
      <c r="DJ7" s="609"/>
      <c r="DK7" s="609"/>
      <c r="DL7" s="609"/>
      <c r="DM7" s="609"/>
      <c r="DN7" s="609"/>
      <c r="DO7" s="609"/>
      <c r="DP7" s="610"/>
      <c r="DQ7" s="614">
        <v>2884104</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35009</v>
      </c>
      <c r="S8" s="609"/>
      <c r="T8" s="609"/>
      <c r="U8" s="609"/>
      <c r="V8" s="609"/>
      <c r="W8" s="609"/>
      <c r="X8" s="609"/>
      <c r="Y8" s="610"/>
      <c r="Z8" s="646">
        <v>0.1</v>
      </c>
      <c r="AA8" s="646"/>
      <c r="AB8" s="646"/>
      <c r="AC8" s="646"/>
      <c r="AD8" s="647">
        <v>35009</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50233</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6021196</v>
      </c>
      <c r="CS8" s="609"/>
      <c r="CT8" s="609"/>
      <c r="CU8" s="609"/>
      <c r="CV8" s="609"/>
      <c r="CW8" s="609"/>
      <c r="CX8" s="609"/>
      <c r="CY8" s="610"/>
      <c r="CZ8" s="646">
        <v>25.2</v>
      </c>
      <c r="DA8" s="646"/>
      <c r="DB8" s="646"/>
      <c r="DC8" s="646"/>
      <c r="DD8" s="614">
        <v>31656</v>
      </c>
      <c r="DE8" s="609"/>
      <c r="DF8" s="609"/>
      <c r="DG8" s="609"/>
      <c r="DH8" s="609"/>
      <c r="DI8" s="609"/>
      <c r="DJ8" s="609"/>
      <c r="DK8" s="609"/>
      <c r="DL8" s="609"/>
      <c r="DM8" s="609"/>
      <c r="DN8" s="609"/>
      <c r="DO8" s="609"/>
      <c r="DP8" s="610"/>
      <c r="DQ8" s="614">
        <v>3237430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46608</v>
      </c>
      <c r="S9" s="609"/>
      <c r="T9" s="609"/>
      <c r="U9" s="609"/>
      <c r="V9" s="609"/>
      <c r="W9" s="609"/>
      <c r="X9" s="609"/>
      <c r="Y9" s="610"/>
      <c r="Z9" s="646">
        <v>0.2</v>
      </c>
      <c r="AA9" s="646"/>
      <c r="AB9" s="646"/>
      <c r="AC9" s="646"/>
      <c r="AD9" s="647">
        <v>46608</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1264342</v>
      </c>
      <c r="BH9" s="609"/>
      <c r="BI9" s="609"/>
      <c r="BJ9" s="609"/>
      <c r="BK9" s="609"/>
      <c r="BL9" s="609"/>
      <c r="BM9" s="609"/>
      <c r="BN9" s="610"/>
      <c r="BO9" s="646">
        <v>33.200000000000003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2589581</v>
      </c>
      <c r="CS9" s="609"/>
      <c r="CT9" s="609"/>
      <c r="CU9" s="609"/>
      <c r="CV9" s="609"/>
      <c r="CW9" s="609"/>
      <c r="CX9" s="609"/>
      <c r="CY9" s="610"/>
      <c r="CZ9" s="646">
        <v>10.8</v>
      </c>
      <c r="DA9" s="646"/>
      <c r="DB9" s="646"/>
      <c r="DC9" s="646"/>
      <c r="DD9" s="614">
        <v>71220</v>
      </c>
      <c r="DE9" s="609"/>
      <c r="DF9" s="609"/>
      <c r="DG9" s="609"/>
      <c r="DH9" s="609"/>
      <c r="DI9" s="609"/>
      <c r="DJ9" s="609"/>
      <c r="DK9" s="609"/>
      <c r="DL9" s="609"/>
      <c r="DM9" s="609"/>
      <c r="DN9" s="609"/>
      <c r="DO9" s="609"/>
      <c r="DP9" s="610"/>
      <c r="DQ9" s="614">
        <v>1196832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103264</v>
      </c>
      <c r="BH10" s="609"/>
      <c r="BI10" s="609"/>
      <c r="BJ10" s="609"/>
      <c r="BK10" s="609"/>
      <c r="BL10" s="609"/>
      <c r="BM10" s="609"/>
      <c r="BN10" s="610"/>
      <c r="BO10" s="646">
        <v>2.7</v>
      </c>
      <c r="BP10" s="646"/>
      <c r="BQ10" s="646"/>
      <c r="BR10" s="646"/>
      <c r="BS10" s="647">
        <v>17304</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118651</v>
      </c>
      <c r="CS10" s="609"/>
      <c r="CT10" s="609"/>
      <c r="CU10" s="609"/>
      <c r="CV10" s="609"/>
      <c r="CW10" s="609"/>
      <c r="CX10" s="609"/>
      <c r="CY10" s="610"/>
      <c r="CZ10" s="646">
        <v>0.5</v>
      </c>
      <c r="DA10" s="646"/>
      <c r="DB10" s="646"/>
      <c r="DC10" s="646"/>
      <c r="DD10" s="614" t="s">
        <v>122</v>
      </c>
      <c r="DE10" s="609"/>
      <c r="DF10" s="609"/>
      <c r="DG10" s="609"/>
      <c r="DH10" s="609"/>
      <c r="DI10" s="609"/>
      <c r="DJ10" s="609"/>
      <c r="DK10" s="609"/>
      <c r="DL10" s="609"/>
      <c r="DM10" s="609"/>
      <c r="DN10" s="609"/>
      <c r="DO10" s="609"/>
      <c r="DP10" s="610"/>
      <c r="DQ10" s="614">
        <v>45327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827629</v>
      </c>
      <c r="S11" s="609"/>
      <c r="T11" s="609"/>
      <c r="U11" s="609"/>
      <c r="V11" s="609"/>
      <c r="W11" s="609"/>
      <c r="X11" s="609"/>
      <c r="Y11" s="610"/>
      <c r="Z11" s="611">
        <v>3.3</v>
      </c>
      <c r="AA11" s="612"/>
      <c r="AB11" s="612"/>
      <c r="AC11" s="613"/>
      <c r="AD11" s="614">
        <v>827629</v>
      </c>
      <c r="AE11" s="609"/>
      <c r="AF11" s="609"/>
      <c r="AG11" s="609"/>
      <c r="AH11" s="609"/>
      <c r="AI11" s="609"/>
      <c r="AJ11" s="609"/>
      <c r="AK11" s="610"/>
      <c r="AL11" s="611">
        <v>7.7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129590</v>
      </c>
      <c r="BH11" s="609"/>
      <c r="BI11" s="609"/>
      <c r="BJ11" s="609"/>
      <c r="BK11" s="609"/>
      <c r="BL11" s="609"/>
      <c r="BM11" s="609"/>
      <c r="BN11" s="610"/>
      <c r="BO11" s="646">
        <v>3.4</v>
      </c>
      <c r="BP11" s="646"/>
      <c r="BQ11" s="646"/>
      <c r="BR11" s="646"/>
      <c r="BS11" s="647">
        <v>37035</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1366013</v>
      </c>
      <c r="CS11" s="609"/>
      <c r="CT11" s="609"/>
      <c r="CU11" s="609"/>
      <c r="CV11" s="609"/>
      <c r="CW11" s="609"/>
      <c r="CX11" s="609"/>
      <c r="CY11" s="610"/>
      <c r="CZ11" s="646">
        <v>5.7</v>
      </c>
      <c r="DA11" s="646"/>
      <c r="DB11" s="646"/>
      <c r="DC11" s="646"/>
      <c r="DD11" s="614">
        <v>344193</v>
      </c>
      <c r="DE11" s="609"/>
      <c r="DF11" s="609"/>
      <c r="DG11" s="609"/>
      <c r="DH11" s="609"/>
      <c r="DI11" s="609"/>
      <c r="DJ11" s="609"/>
      <c r="DK11" s="609"/>
      <c r="DL11" s="609"/>
      <c r="DM11" s="609"/>
      <c r="DN11" s="609"/>
      <c r="DO11" s="609"/>
      <c r="DP11" s="610"/>
      <c r="DQ11" s="614">
        <v>613389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1832123</v>
      </c>
      <c r="BH12" s="609"/>
      <c r="BI12" s="609"/>
      <c r="BJ12" s="609"/>
      <c r="BK12" s="609"/>
      <c r="BL12" s="609"/>
      <c r="BM12" s="609"/>
      <c r="BN12" s="610"/>
      <c r="BO12" s="646">
        <v>48.1</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1174353</v>
      </c>
      <c r="CS12" s="609"/>
      <c r="CT12" s="609"/>
      <c r="CU12" s="609"/>
      <c r="CV12" s="609"/>
      <c r="CW12" s="609"/>
      <c r="CX12" s="609"/>
      <c r="CY12" s="610"/>
      <c r="CZ12" s="646">
        <v>4.9000000000000004</v>
      </c>
      <c r="DA12" s="646"/>
      <c r="DB12" s="646"/>
      <c r="DC12" s="646"/>
      <c r="DD12" s="614">
        <v>359878</v>
      </c>
      <c r="DE12" s="609"/>
      <c r="DF12" s="609"/>
      <c r="DG12" s="609"/>
      <c r="DH12" s="609"/>
      <c r="DI12" s="609"/>
      <c r="DJ12" s="609"/>
      <c r="DK12" s="609"/>
      <c r="DL12" s="609"/>
      <c r="DM12" s="609"/>
      <c r="DN12" s="609"/>
      <c r="DO12" s="609"/>
      <c r="DP12" s="610"/>
      <c r="DQ12" s="614">
        <v>718640</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1825934</v>
      </c>
      <c r="BH13" s="609"/>
      <c r="BI13" s="609"/>
      <c r="BJ13" s="609"/>
      <c r="BK13" s="609"/>
      <c r="BL13" s="609"/>
      <c r="BM13" s="609"/>
      <c r="BN13" s="610"/>
      <c r="BO13" s="646">
        <v>47.9</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2601976</v>
      </c>
      <c r="CS13" s="609"/>
      <c r="CT13" s="609"/>
      <c r="CU13" s="609"/>
      <c r="CV13" s="609"/>
      <c r="CW13" s="609"/>
      <c r="CX13" s="609"/>
      <c r="CY13" s="610"/>
      <c r="CZ13" s="646">
        <v>10.9</v>
      </c>
      <c r="DA13" s="646"/>
      <c r="DB13" s="646"/>
      <c r="DC13" s="646"/>
      <c r="DD13" s="614">
        <v>713583</v>
      </c>
      <c r="DE13" s="609"/>
      <c r="DF13" s="609"/>
      <c r="DG13" s="609"/>
      <c r="DH13" s="609"/>
      <c r="DI13" s="609"/>
      <c r="DJ13" s="609"/>
      <c r="DK13" s="609"/>
      <c r="DL13" s="609"/>
      <c r="DM13" s="609"/>
      <c r="DN13" s="609"/>
      <c r="DO13" s="609"/>
      <c r="DP13" s="610"/>
      <c r="DQ13" s="614">
        <v>1407289</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134449</v>
      </c>
      <c r="BH14" s="609"/>
      <c r="BI14" s="609"/>
      <c r="BJ14" s="609"/>
      <c r="BK14" s="609"/>
      <c r="BL14" s="609"/>
      <c r="BM14" s="609"/>
      <c r="BN14" s="610"/>
      <c r="BO14" s="646">
        <v>3.5</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1237776</v>
      </c>
      <c r="CS14" s="609"/>
      <c r="CT14" s="609"/>
      <c r="CU14" s="609"/>
      <c r="CV14" s="609"/>
      <c r="CW14" s="609"/>
      <c r="CX14" s="609"/>
      <c r="CY14" s="610"/>
      <c r="CZ14" s="646">
        <v>5.2</v>
      </c>
      <c r="DA14" s="646"/>
      <c r="DB14" s="646"/>
      <c r="DC14" s="646"/>
      <c r="DD14" s="614">
        <v>646089</v>
      </c>
      <c r="DE14" s="609"/>
      <c r="DF14" s="609"/>
      <c r="DG14" s="609"/>
      <c r="DH14" s="609"/>
      <c r="DI14" s="609"/>
      <c r="DJ14" s="609"/>
      <c r="DK14" s="609"/>
      <c r="DL14" s="609"/>
      <c r="DM14" s="609"/>
      <c r="DN14" s="609"/>
      <c r="DO14" s="609"/>
      <c r="DP14" s="610"/>
      <c r="DQ14" s="614">
        <v>702948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27223</v>
      </c>
      <c r="S15" s="609"/>
      <c r="T15" s="609"/>
      <c r="U15" s="609"/>
      <c r="V15" s="609"/>
      <c r="W15" s="609"/>
      <c r="X15" s="609"/>
      <c r="Y15" s="610"/>
      <c r="Z15" s="646">
        <v>0.1</v>
      </c>
      <c r="AA15" s="646"/>
      <c r="AB15" s="646"/>
      <c r="AC15" s="646"/>
      <c r="AD15" s="647">
        <v>27223</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192294</v>
      </c>
      <c r="BH15" s="609"/>
      <c r="BI15" s="609"/>
      <c r="BJ15" s="609"/>
      <c r="BK15" s="609"/>
      <c r="BL15" s="609"/>
      <c r="BM15" s="609"/>
      <c r="BN15" s="610"/>
      <c r="BO15" s="646">
        <v>5</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3368136</v>
      </c>
      <c r="CS15" s="609"/>
      <c r="CT15" s="609"/>
      <c r="CU15" s="609"/>
      <c r="CV15" s="609"/>
      <c r="CW15" s="609"/>
      <c r="CX15" s="609"/>
      <c r="CY15" s="610"/>
      <c r="CZ15" s="646">
        <v>14.1</v>
      </c>
      <c r="DA15" s="646"/>
      <c r="DB15" s="646"/>
      <c r="DC15" s="646"/>
      <c r="DD15" s="614">
        <v>1848505</v>
      </c>
      <c r="DE15" s="609"/>
      <c r="DF15" s="609"/>
      <c r="DG15" s="609"/>
      <c r="DH15" s="609"/>
      <c r="DI15" s="609"/>
      <c r="DJ15" s="609"/>
      <c r="DK15" s="609"/>
      <c r="DL15" s="609"/>
      <c r="DM15" s="609"/>
      <c r="DN15" s="609"/>
      <c r="DO15" s="609"/>
      <c r="DP15" s="610"/>
      <c r="DQ15" s="614">
        <v>1439177</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103044</v>
      </c>
      <c r="S16" s="609"/>
      <c r="T16" s="609"/>
      <c r="U16" s="609"/>
      <c r="V16" s="609"/>
      <c r="W16" s="609"/>
      <c r="X16" s="609"/>
      <c r="Y16" s="610"/>
      <c r="Z16" s="646">
        <v>0.4</v>
      </c>
      <c r="AA16" s="646"/>
      <c r="AB16" s="646"/>
      <c r="AC16" s="646"/>
      <c r="AD16" s="647">
        <v>103044</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31165</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156992</v>
      </c>
      <c r="S17" s="609"/>
      <c r="T17" s="609"/>
      <c r="U17" s="609"/>
      <c r="V17" s="609"/>
      <c r="W17" s="609"/>
      <c r="X17" s="609"/>
      <c r="Y17" s="610"/>
      <c r="Z17" s="646">
        <v>0.6</v>
      </c>
      <c r="AA17" s="646"/>
      <c r="AB17" s="646"/>
      <c r="AC17" s="646"/>
      <c r="AD17" s="647">
        <v>156992</v>
      </c>
      <c r="AE17" s="647"/>
      <c r="AF17" s="647"/>
      <c r="AG17" s="647"/>
      <c r="AH17" s="647"/>
      <c r="AI17" s="647"/>
      <c r="AJ17" s="647"/>
      <c r="AK17" s="647"/>
      <c r="AL17" s="611">
        <v>1.5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1303195</v>
      </c>
      <c r="CS17" s="609"/>
      <c r="CT17" s="609"/>
      <c r="CU17" s="609"/>
      <c r="CV17" s="609"/>
      <c r="CW17" s="609"/>
      <c r="CX17" s="609"/>
      <c r="CY17" s="610"/>
      <c r="CZ17" s="646">
        <v>5.4</v>
      </c>
      <c r="DA17" s="646"/>
      <c r="DB17" s="646"/>
      <c r="DC17" s="646"/>
      <c r="DD17" s="614" t="s">
        <v>122</v>
      </c>
      <c r="DE17" s="609"/>
      <c r="DF17" s="609"/>
      <c r="DG17" s="609"/>
      <c r="DH17" s="609"/>
      <c r="DI17" s="609"/>
      <c r="DJ17" s="609"/>
      <c r="DK17" s="609"/>
      <c r="DL17" s="609"/>
      <c r="DM17" s="609"/>
      <c r="DN17" s="609"/>
      <c r="DO17" s="609"/>
      <c r="DP17" s="610"/>
      <c r="DQ17" s="614">
        <v>1303195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17190</v>
      </c>
      <c r="S18" s="609"/>
      <c r="T18" s="609"/>
      <c r="U18" s="609"/>
      <c r="V18" s="609"/>
      <c r="W18" s="609"/>
      <c r="X18" s="609"/>
      <c r="Y18" s="610"/>
      <c r="Z18" s="646">
        <v>0.1</v>
      </c>
      <c r="AA18" s="646"/>
      <c r="AB18" s="646"/>
      <c r="AC18" s="646"/>
      <c r="AD18" s="647">
        <v>17190</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132343</v>
      </c>
      <c r="S19" s="609"/>
      <c r="T19" s="609"/>
      <c r="U19" s="609"/>
      <c r="V19" s="609"/>
      <c r="W19" s="609"/>
      <c r="X19" s="609"/>
      <c r="Y19" s="610"/>
      <c r="Z19" s="646">
        <v>0.5</v>
      </c>
      <c r="AA19" s="646"/>
      <c r="AB19" s="646"/>
      <c r="AC19" s="646"/>
      <c r="AD19" s="647">
        <v>132343</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103081</v>
      </c>
      <c r="BH19" s="609"/>
      <c r="BI19" s="609"/>
      <c r="BJ19" s="609"/>
      <c r="BK19" s="609"/>
      <c r="BL19" s="609"/>
      <c r="BM19" s="609"/>
      <c r="BN19" s="610"/>
      <c r="BO19" s="646">
        <v>2.7</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7459</v>
      </c>
      <c r="S20" s="609"/>
      <c r="T20" s="609"/>
      <c r="U20" s="609"/>
      <c r="V20" s="609"/>
      <c r="W20" s="609"/>
      <c r="X20" s="609"/>
      <c r="Y20" s="610"/>
      <c r="Z20" s="646">
        <v>0</v>
      </c>
      <c r="AA20" s="646"/>
      <c r="AB20" s="646"/>
      <c r="AC20" s="646"/>
      <c r="AD20" s="647">
        <v>7459</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103081</v>
      </c>
      <c r="BH20" s="609"/>
      <c r="BI20" s="609"/>
      <c r="BJ20" s="609"/>
      <c r="BK20" s="609"/>
      <c r="BL20" s="609"/>
      <c r="BM20" s="609"/>
      <c r="BN20" s="610"/>
      <c r="BO20" s="646">
        <v>2.7</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23928881</v>
      </c>
      <c r="CS20" s="609"/>
      <c r="CT20" s="609"/>
      <c r="CU20" s="609"/>
      <c r="CV20" s="609"/>
      <c r="CW20" s="609"/>
      <c r="CX20" s="609"/>
      <c r="CY20" s="610"/>
      <c r="CZ20" s="646">
        <v>100</v>
      </c>
      <c r="DA20" s="646"/>
      <c r="DB20" s="646"/>
      <c r="DC20" s="646"/>
      <c r="DD20" s="614">
        <v>4365408</v>
      </c>
      <c r="DE20" s="609"/>
      <c r="DF20" s="609"/>
      <c r="DG20" s="609"/>
      <c r="DH20" s="609"/>
      <c r="DI20" s="609"/>
      <c r="DJ20" s="609"/>
      <c r="DK20" s="609"/>
      <c r="DL20" s="609"/>
      <c r="DM20" s="609"/>
      <c r="DN20" s="609"/>
      <c r="DO20" s="609"/>
      <c r="DP20" s="610"/>
      <c r="DQ20" s="614">
        <v>13721897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7250780</v>
      </c>
      <c r="S21" s="609"/>
      <c r="T21" s="609"/>
      <c r="U21" s="609"/>
      <c r="V21" s="609"/>
      <c r="W21" s="609"/>
      <c r="X21" s="609"/>
      <c r="Y21" s="610"/>
      <c r="Z21" s="646">
        <v>29.2</v>
      </c>
      <c r="AA21" s="646"/>
      <c r="AB21" s="646"/>
      <c r="AC21" s="646"/>
      <c r="AD21" s="647">
        <v>5585618</v>
      </c>
      <c r="AE21" s="647"/>
      <c r="AF21" s="647"/>
      <c r="AG21" s="647"/>
      <c r="AH21" s="647"/>
      <c r="AI21" s="647"/>
      <c r="AJ21" s="647"/>
      <c r="AK21" s="647"/>
      <c r="AL21" s="611">
        <v>51.9</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5535</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5585618</v>
      </c>
      <c r="S22" s="609"/>
      <c r="T22" s="609"/>
      <c r="U22" s="609"/>
      <c r="V22" s="609"/>
      <c r="W22" s="609"/>
      <c r="X22" s="609"/>
      <c r="Y22" s="610"/>
      <c r="Z22" s="646">
        <v>22.5</v>
      </c>
      <c r="AA22" s="646"/>
      <c r="AB22" s="646"/>
      <c r="AC22" s="646"/>
      <c r="AD22" s="647">
        <v>5585618</v>
      </c>
      <c r="AE22" s="647"/>
      <c r="AF22" s="647"/>
      <c r="AG22" s="647"/>
      <c r="AH22" s="647"/>
      <c r="AI22" s="647"/>
      <c r="AJ22" s="647"/>
      <c r="AK22" s="647"/>
      <c r="AL22" s="611">
        <v>51.9</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1665162</v>
      </c>
      <c r="S23" s="609"/>
      <c r="T23" s="609"/>
      <c r="U23" s="609"/>
      <c r="V23" s="609"/>
      <c r="W23" s="609"/>
      <c r="X23" s="609"/>
      <c r="Y23" s="610"/>
      <c r="Z23" s="646">
        <v>6.7</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97546</v>
      </c>
      <c r="BH23" s="609"/>
      <c r="BI23" s="609"/>
      <c r="BJ23" s="609"/>
      <c r="BK23" s="609"/>
      <c r="BL23" s="609"/>
      <c r="BM23" s="609"/>
      <c r="BN23" s="610"/>
      <c r="BO23" s="646">
        <v>2.6</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8485243</v>
      </c>
      <c r="CS24" s="664"/>
      <c r="CT24" s="664"/>
      <c r="CU24" s="664"/>
      <c r="CV24" s="664"/>
      <c r="CW24" s="664"/>
      <c r="CX24" s="664"/>
      <c r="CY24" s="689"/>
      <c r="CZ24" s="690">
        <v>35.5</v>
      </c>
      <c r="DA24" s="672"/>
      <c r="DB24" s="672"/>
      <c r="DC24" s="692"/>
      <c r="DD24" s="688">
        <v>5897305</v>
      </c>
      <c r="DE24" s="664"/>
      <c r="DF24" s="664"/>
      <c r="DG24" s="664"/>
      <c r="DH24" s="664"/>
      <c r="DI24" s="664"/>
      <c r="DJ24" s="664"/>
      <c r="DK24" s="689"/>
      <c r="DL24" s="688">
        <v>5412773</v>
      </c>
      <c r="DM24" s="664"/>
      <c r="DN24" s="664"/>
      <c r="DO24" s="664"/>
      <c r="DP24" s="664"/>
      <c r="DQ24" s="664"/>
      <c r="DR24" s="664"/>
      <c r="DS24" s="664"/>
      <c r="DT24" s="664"/>
      <c r="DU24" s="664"/>
      <c r="DV24" s="689"/>
      <c r="DW24" s="690">
        <v>50.1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12515949</v>
      </c>
      <c r="S25" s="609"/>
      <c r="T25" s="609"/>
      <c r="U25" s="609"/>
      <c r="V25" s="609"/>
      <c r="W25" s="609"/>
      <c r="X25" s="609"/>
      <c r="Y25" s="610"/>
      <c r="Z25" s="646">
        <v>50.4</v>
      </c>
      <c r="AA25" s="646"/>
      <c r="AB25" s="646"/>
      <c r="AC25" s="646"/>
      <c r="AD25" s="647">
        <v>10753241</v>
      </c>
      <c r="AE25" s="647"/>
      <c r="AF25" s="647"/>
      <c r="AG25" s="647"/>
      <c r="AH25" s="647"/>
      <c r="AI25" s="647"/>
      <c r="AJ25" s="647"/>
      <c r="AK25" s="647"/>
      <c r="AL25" s="611">
        <v>99.8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3484205</v>
      </c>
      <c r="CS25" s="621"/>
      <c r="CT25" s="621"/>
      <c r="CU25" s="621"/>
      <c r="CV25" s="621"/>
      <c r="CW25" s="621"/>
      <c r="CX25" s="621"/>
      <c r="CY25" s="622"/>
      <c r="CZ25" s="611">
        <v>14.6</v>
      </c>
      <c r="DA25" s="623"/>
      <c r="DB25" s="623"/>
      <c r="DC25" s="624"/>
      <c r="DD25" s="614">
        <v>3242497</v>
      </c>
      <c r="DE25" s="621"/>
      <c r="DF25" s="621"/>
      <c r="DG25" s="621"/>
      <c r="DH25" s="621"/>
      <c r="DI25" s="621"/>
      <c r="DJ25" s="621"/>
      <c r="DK25" s="622"/>
      <c r="DL25" s="614">
        <v>3159975</v>
      </c>
      <c r="DM25" s="621"/>
      <c r="DN25" s="621"/>
      <c r="DO25" s="621"/>
      <c r="DP25" s="621"/>
      <c r="DQ25" s="621"/>
      <c r="DR25" s="621"/>
      <c r="DS25" s="621"/>
      <c r="DT25" s="621"/>
      <c r="DU25" s="621"/>
      <c r="DV25" s="622"/>
      <c r="DW25" s="611">
        <v>29.3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2525</v>
      </c>
      <c r="S26" s="609"/>
      <c r="T26" s="609"/>
      <c r="U26" s="609"/>
      <c r="V26" s="609"/>
      <c r="W26" s="609"/>
      <c r="X26" s="609"/>
      <c r="Y26" s="610"/>
      <c r="Z26" s="646">
        <v>0</v>
      </c>
      <c r="AA26" s="646"/>
      <c r="AB26" s="646"/>
      <c r="AC26" s="646"/>
      <c r="AD26" s="647">
        <v>2525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2040133</v>
      </c>
      <c r="CS26" s="609"/>
      <c r="CT26" s="609"/>
      <c r="CU26" s="609"/>
      <c r="CV26" s="609"/>
      <c r="CW26" s="609"/>
      <c r="CX26" s="609"/>
      <c r="CY26" s="610"/>
      <c r="CZ26" s="611">
        <v>8.5</v>
      </c>
      <c r="DA26" s="623"/>
      <c r="DB26" s="623"/>
      <c r="DC26" s="624"/>
      <c r="DD26" s="614">
        <v>1917455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11095</v>
      </c>
      <c r="S27" s="609"/>
      <c r="T27" s="609"/>
      <c r="U27" s="609"/>
      <c r="V27" s="609"/>
      <c r="W27" s="609"/>
      <c r="X27" s="609"/>
      <c r="Y27" s="610"/>
      <c r="Z27" s="646">
        <v>0</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3809376</v>
      </c>
      <c r="BH27" s="609"/>
      <c r="BI27" s="609"/>
      <c r="BJ27" s="609"/>
      <c r="BK27" s="609"/>
      <c r="BL27" s="609"/>
      <c r="BM27" s="609"/>
      <c r="BN27" s="610"/>
      <c r="BO27" s="646">
        <v>100</v>
      </c>
      <c r="BP27" s="646"/>
      <c r="BQ27" s="646"/>
      <c r="BR27" s="646"/>
      <c r="BS27" s="647">
        <v>54339</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3698028</v>
      </c>
      <c r="CS27" s="621"/>
      <c r="CT27" s="621"/>
      <c r="CU27" s="621"/>
      <c r="CV27" s="621"/>
      <c r="CW27" s="621"/>
      <c r="CX27" s="621"/>
      <c r="CY27" s="622"/>
      <c r="CZ27" s="611">
        <v>15.5</v>
      </c>
      <c r="DA27" s="623"/>
      <c r="DB27" s="623"/>
      <c r="DC27" s="624"/>
      <c r="DD27" s="614">
        <v>1351798</v>
      </c>
      <c r="DE27" s="621"/>
      <c r="DF27" s="621"/>
      <c r="DG27" s="621"/>
      <c r="DH27" s="621"/>
      <c r="DI27" s="621"/>
      <c r="DJ27" s="621"/>
      <c r="DK27" s="622"/>
      <c r="DL27" s="614">
        <v>949788</v>
      </c>
      <c r="DM27" s="621"/>
      <c r="DN27" s="621"/>
      <c r="DO27" s="621"/>
      <c r="DP27" s="621"/>
      <c r="DQ27" s="621"/>
      <c r="DR27" s="621"/>
      <c r="DS27" s="621"/>
      <c r="DT27" s="621"/>
      <c r="DU27" s="621"/>
      <c r="DV27" s="622"/>
      <c r="DW27" s="611">
        <v>8.8000000000000007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172986</v>
      </c>
      <c r="S28" s="609"/>
      <c r="T28" s="609"/>
      <c r="U28" s="609"/>
      <c r="V28" s="609"/>
      <c r="W28" s="609"/>
      <c r="X28" s="609"/>
      <c r="Y28" s="610"/>
      <c r="Z28" s="646">
        <v>0.7</v>
      </c>
      <c r="AA28" s="646"/>
      <c r="AB28" s="646"/>
      <c r="AC28" s="646"/>
      <c r="AD28" s="647">
        <v>15865</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1303010</v>
      </c>
      <c r="CS28" s="609"/>
      <c r="CT28" s="609"/>
      <c r="CU28" s="609"/>
      <c r="CV28" s="609"/>
      <c r="CW28" s="609"/>
      <c r="CX28" s="609"/>
      <c r="CY28" s="610"/>
      <c r="CZ28" s="611">
        <v>5.4</v>
      </c>
      <c r="DA28" s="623"/>
      <c r="DB28" s="623"/>
      <c r="DC28" s="624"/>
      <c r="DD28" s="614">
        <v>1303010</v>
      </c>
      <c r="DE28" s="609"/>
      <c r="DF28" s="609"/>
      <c r="DG28" s="609"/>
      <c r="DH28" s="609"/>
      <c r="DI28" s="609"/>
      <c r="DJ28" s="609"/>
      <c r="DK28" s="610"/>
      <c r="DL28" s="614">
        <v>1303010</v>
      </c>
      <c r="DM28" s="609"/>
      <c r="DN28" s="609"/>
      <c r="DO28" s="609"/>
      <c r="DP28" s="609"/>
      <c r="DQ28" s="609"/>
      <c r="DR28" s="609"/>
      <c r="DS28" s="609"/>
      <c r="DT28" s="609"/>
      <c r="DU28" s="609"/>
      <c r="DV28" s="610"/>
      <c r="DW28" s="611">
        <v>12.1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21792</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1302812</v>
      </c>
      <c r="CS29" s="621"/>
      <c r="CT29" s="621"/>
      <c r="CU29" s="621"/>
      <c r="CV29" s="621"/>
      <c r="CW29" s="621"/>
      <c r="CX29" s="621"/>
      <c r="CY29" s="622"/>
      <c r="CZ29" s="611">
        <v>5.4</v>
      </c>
      <c r="DA29" s="623"/>
      <c r="DB29" s="623"/>
      <c r="DC29" s="624"/>
      <c r="DD29" s="614">
        <v>1302812</v>
      </c>
      <c r="DE29" s="621"/>
      <c r="DF29" s="621"/>
      <c r="DG29" s="621"/>
      <c r="DH29" s="621"/>
      <c r="DI29" s="621"/>
      <c r="DJ29" s="621"/>
      <c r="DK29" s="622"/>
      <c r="DL29" s="614">
        <v>1302812</v>
      </c>
      <c r="DM29" s="621"/>
      <c r="DN29" s="621"/>
      <c r="DO29" s="621"/>
      <c r="DP29" s="621"/>
      <c r="DQ29" s="621"/>
      <c r="DR29" s="621"/>
      <c r="DS29" s="621"/>
      <c r="DT29" s="621"/>
      <c r="DU29" s="621"/>
      <c r="DV29" s="622"/>
      <c r="DW29" s="611">
        <v>12.1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3803179</v>
      </c>
      <c r="S30" s="609"/>
      <c r="T30" s="609"/>
      <c r="U30" s="609"/>
      <c r="V30" s="609"/>
      <c r="W30" s="609"/>
      <c r="X30" s="609"/>
      <c r="Y30" s="610"/>
      <c r="Z30" s="646">
        <v>15.3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1267991</v>
      </c>
      <c r="CS30" s="609"/>
      <c r="CT30" s="609"/>
      <c r="CU30" s="609"/>
      <c r="CV30" s="609"/>
      <c r="CW30" s="609"/>
      <c r="CX30" s="609"/>
      <c r="CY30" s="610"/>
      <c r="CZ30" s="611">
        <v>5.3</v>
      </c>
      <c r="DA30" s="623"/>
      <c r="DB30" s="623"/>
      <c r="DC30" s="624"/>
      <c r="DD30" s="614">
        <v>1267991</v>
      </c>
      <c r="DE30" s="609"/>
      <c r="DF30" s="609"/>
      <c r="DG30" s="609"/>
      <c r="DH30" s="609"/>
      <c r="DI30" s="609"/>
      <c r="DJ30" s="609"/>
      <c r="DK30" s="610"/>
      <c r="DL30" s="614">
        <v>1267991</v>
      </c>
      <c r="DM30" s="609"/>
      <c r="DN30" s="609"/>
      <c r="DO30" s="609"/>
      <c r="DP30" s="609"/>
      <c r="DQ30" s="609"/>
      <c r="DR30" s="609"/>
      <c r="DS30" s="609"/>
      <c r="DT30" s="609"/>
      <c r="DU30" s="609"/>
      <c r="DV30" s="610"/>
      <c r="DW30" s="611">
        <v>11.7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97</v>
      </c>
      <c r="BN31" s="671"/>
      <c r="BO31" s="671"/>
      <c r="BP31" s="671"/>
      <c r="BQ31" s="673"/>
      <c r="BR31" s="670">
        <v>99.3</v>
      </c>
      <c r="BS31" s="671"/>
      <c r="BT31" s="671"/>
      <c r="BU31" s="671"/>
      <c r="BV31" s="671"/>
      <c r="BW31" s="671"/>
      <c r="BX31" s="672">
        <v>97.1</v>
      </c>
      <c r="BY31" s="671"/>
      <c r="BZ31" s="671"/>
      <c r="CA31" s="671"/>
      <c r="CB31" s="673"/>
      <c r="CD31" s="629"/>
      <c r="CE31" s="630"/>
      <c r="CF31" s="605" t="s">
        <v>300</v>
      </c>
      <c r="CG31" s="606"/>
      <c r="CH31" s="606"/>
      <c r="CI31" s="606"/>
      <c r="CJ31" s="606"/>
      <c r="CK31" s="606"/>
      <c r="CL31" s="606"/>
      <c r="CM31" s="606"/>
      <c r="CN31" s="606"/>
      <c r="CO31" s="606"/>
      <c r="CP31" s="606"/>
      <c r="CQ31" s="607"/>
      <c r="CR31" s="608">
        <v>34821</v>
      </c>
      <c r="CS31" s="621"/>
      <c r="CT31" s="621"/>
      <c r="CU31" s="621"/>
      <c r="CV31" s="621"/>
      <c r="CW31" s="621"/>
      <c r="CX31" s="621"/>
      <c r="CY31" s="622"/>
      <c r="CZ31" s="611">
        <v>0.1</v>
      </c>
      <c r="DA31" s="623"/>
      <c r="DB31" s="623"/>
      <c r="DC31" s="624"/>
      <c r="DD31" s="614">
        <v>34821</v>
      </c>
      <c r="DE31" s="621"/>
      <c r="DF31" s="621"/>
      <c r="DG31" s="621"/>
      <c r="DH31" s="621"/>
      <c r="DI31" s="621"/>
      <c r="DJ31" s="621"/>
      <c r="DK31" s="622"/>
      <c r="DL31" s="614">
        <v>34821</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1981736</v>
      </c>
      <c r="S32" s="609"/>
      <c r="T32" s="609"/>
      <c r="U32" s="609"/>
      <c r="V32" s="609"/>
      <c r="W32" s="609"/>
      <c r="X32" s="609"/>
      <c r="Y32" s="610"/>
      <c r="Z32" s="646">
        <v>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99.2</v>
      </c>
      <c r="BH32" s="621"/>
      <c r="BI32" s="621"/>
      <c r="BJ32" s="621"/>
      <c r="BK32" s="621"/>
      <c r="BL32" s="621"/>
      <c r="BM32" s="612">
        <v>98.2</v>
      </c>
      <c r="BN32" s="621"/>
      <c r="BO32" s="621"/>
      <c r="BP32" s="621"/>
      <c r="BQ32" s="644"/>
      <c r="BR32" s="674">
        <v>99.4</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v>198</v>
      </c>
      <c r="CS32" s="609"/>
      <c r="CT32" s="609"/>
      <c r="CU32" s="609"/>
      <c r="CV32" s="609"/>
      <c r="CW32" s="609"/>
      <c r="CX32" s="609"/>
      <c r="CY32" s="610"/>
      <c r="CZ32" s="611">
        <v>0</v>
      </c>
      <c r="DA32" s="623"/>
      <c r="DB32" s="623"/>
      <c r="DC32" s="624"/>
      <c r="DD32" s="614">
        <v>198</v>
      </c>
      <c r="DE32" s="609"/>
      <c r="DF32" s="609"/>
      <c r="DG32" s="609"/>
      <c r="DH32" s="609"/>
      <c r="DI32" s="609"/>
      <c r="DJ32" s="609"/>
      <c r="DK32" s="610"/>
      <c r="DL32" s="614">
        <v>198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82562</v>
      </c>
      <c r="S33" s="609"/>
      <c r="T33" s="609"/>
      <c r="U33" s="609"/>
      <c r="V33" s="609"/>
      <c r="W33" s="609"/>
      <c r="X33" s="609"/>
      <c r="Y33" s="610"/>
      <c r="Z33" s="646">
        <v>0.3</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99.2</v>
      </c>
      <c r="BH33" s="593"/>
      <c r="BI33" s="593"/>
      <c r="BJ33" s="593"/>
      <c r="BK33" s="593"/>
      <c r="BL33" s="593"/>
      <c r="BM33" s="639">
        <v>95.7</v>
      </c>
      <c r="BN33" s="593"/>
      <c r="BO33" s="593"/>
      <c r="BP33" s="593"/>
      <c r="BQ33" s="656"/>
      <c r="BR33" s="669">
        <v>99.1</v>
      </c>
      <c r="BS33" s="593"/>
      <c r="BT33" s="593"/>
      <c r="BU33" s="593"/>
      <c r="BV33" s="593"/>
      <c r="BW33" s="593"/>
      <c r="BX33" s="639">
        <v>95.6</v>
      </c>
      <c r="BY33" s="593"/>
      <c r="BZ33" s="593"/>
      <c r="CA33" s="593"/>
      <c r="CB33" s="656"/>
      <c r="CD33" s="605" t="s">
        <v>307</v>
      </c>
      <c r="CE33" s="606"/>
      <c r="CF33" s="606"/>
      <c r="CG33" s="606"/>
      <c r="CH33" s="606"/>
      <c r="CI33" s="606"/>
      <c r="CJ33" s="606"/>
      <c r="CK33" s="606"/>
      <c r="CL33" s="606"/>
      <c r="CM33" s="606"/>
      <c r="CN33" s="606"/>
      <c r="CO33" s="606"/>
      <c r="CP33" s="606"/>
      <c r="CQ33" s="607"/>
      <c r="CR33" s="608">
        <v>11047065</v>
      </c>
      <c r="CS33" s="621"/>
      <c r="CT33" s="621"/>
      <c r="CU33" s="621"/>
      <c r="CV33" s="621"/>
      <c r="CW33" s="621"/>
      <c r="CX33" s="621"/>
      <c r="CY33" s="622"/>
      <c r="CZ33" s="611">
        <v>46.2</v>
      </c>
      <c r="DA33" s="623"/>
      <c r="DB33" s="623"/>
      <c r="DC33" s="624"/>
      <c r="DD33" s="614">
        <v>7174132</v>
      </c>
      <c r="DE33" s="621"/>
      <c r="DF33" s="621"/>
      <c r="DG33" s="621"/>
      <c r="DH33" s="621"/>
      <c r="DI33" s="621"/>
      <c r="DJ33" s="621"/>
      <c r="DK33" s="622"/>
      <c r="DL33" s="614">
        <v>4739199</v>
      </c>
      <c r="DM33" s="621"/>
      <c r="DN33" s="621"/>
      <c r="DO33" s="621"/>
      <c r="DP33" s="621"/>
      <c r="DQ33" s="621"/>
      <c r="DR33" s="621"/>
      <c r="DS33" s="621"/>
      <c r="DT33" s="621"/>
      <c r="DU33" s="621"/>
      <c r="DV33" s="622"/>
      <c r="DW33" s="611">
        <v>43.9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282874</v>
      </c>
      <c r="S34" s="609"/>
      <c r="T34" s="609"/>
      <c r="U34" s="609"/>
      <c r="V34" s="609"/>
      <c r="W34" s="609"/>
      <c r="X34" s="609"/>
      <c r="Y34" s="610"/>
      <c r="Z34" s="646">
        <v>1.1000000000000001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3152626</v>
      </c>
      <c r="CS34" s="609"/>
      <c r="CT34" s="609"/>
      <c r="CU34" s="609"/>
      <c r="CV34" s="609"/>
      <c r="CW34" s="609"/>
      <c r="CX34" s="609"/>
      <c r="CY34" s="610"/>
      <c r="CZ34" s="611">
        <v>13.2</v>
      </c>
      <c r="DA34" s="623"/>
      <c r="DB34" s="623"/>
      <c r="DC34" s="624"/>
      <c r="DD34" s="614">
        <v>2212416</v>
      </c>
      <c r="DE34" s="609"/>
      <c r="DF34" s="609"/>
      <c r="DG34" s="609"/>
      <c r="DH34" s="609"/>
      <c r="DI34" s="609"/>
      <c r="DJ34" s="609"/>
      <c r="DK34" s="610"/>
      <c r="DL34" s="614">
        <v>1983708</v>
      </c>
      <c r="DM34" s="609"/>
      <c r="DN34" s="609"/>
      <c r="DO34" s="609"/>
      <c r="DP34" s="609"/>
      <c r="DQ34" s="609"/>
      <c r="DR34" s="609"/>
      <c r="DS34" s="609"/>
      <c r="DT34" s="609"/>
      <c r="DU34" s="609"/>
      <c r="DV34" s="610"/>
      <c r="DW34" s="611">
        <v>18.399999999999999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1153159</v>
      </c>
      <c r="S35" s="609"/>
      <c r="T35" s="609"/>
      <c r="U35" s="609"/>
      <c r="V35" s="609"/>
      <c r="W35" s="609"/>
      <c r="X35" s="609"/>
      <c r="Y35" s="610"/>
      <c r="Z35" s="646">
        <v>4.5999999999999996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1284525</v>
      </c>
      <c r="CS35" s="621"/>
      <c r="CT35" s="621"/>
      <c r="CU35" s="621"/>
      <c r="CV35" s="621"/>
      <c r="CW35" s="621"/>
      <c r="CX35" s="621"/>
      <c r="CY35" s="622"/>
      <c r="CZ35" s="611">
        <v>5.4</v>
      </c>
      <c r="DA35" s="623"/>
      <c r="DB35" s="623"/>
      <c r="DC35" s="624"/>
      <c r="DD35" s="614">
        <v>684658</v>
      </c>
      <c r="DE35" s="621"/>
      <c r="DF35" s="621"/>
      <c r="DG35" s="621"/>
      <c r="DH35" s="621"/>
      <c r="DI35" s="621"/>
      <c r="DJ35" s="621"/>
      <c r="DK35" s="622"/>
      <c r="DL35" s="614">
        <v>203906</v>
      </c>
      <c r="DM35" s="621"/>
      <c r="DN35" s="621"/>
      <c r="DO35" s="621"/>
      <c r="DP35" s="621"/>
      <c r="DQ35" s="621"/>
      <c r="DR35" s="621"/>
      <c r="DS35" s="621"/>
      <c r="DT35" s="621"/>
      <c r="DU35" s="621"/>
      <c r="DV35" s="622"/>
      <c r="DW35" s="611">
        <v>1.9</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945858</v>
      </c>
      <c r="S36" s="609"/>
      <c r="T36" s="609"/>
      <c r="U36" s="609"/>
      <c r="V36" s="609"/>
      <c r="W36" s="609"/>
      <c r="X36" s="609"/>
      <c r="Y36" s="610"/>
      <c r="Z36" s="646">
        <v>3.8</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1963990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28307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3483364</v>
      </c>
      <c r="CS36" s="609"/>
      <c r="CT36" s="609"/>
      <c r="CU36" s="609"/>
      <c r="CV36" s="609"/>
      <c r="CW36" s="609"/>
      <c r="CX36" s="609"/>
      <c r="CY36" s="610"/>
      <c r="CZ36" s="611">
        <v>14.6</v>
      </c>
      <c r="DA36" s="623"/>
      <c r="DB36" s="623"/>
      <c r="DC36" s="624"/>
      <c r="DD36" s="614">
        <v>1813089</v>
      </c>
      <c r="DE36" s="609"/>
      <c r="DF36" s="609"/>
      <c r="DG36" s="609"/>
      <c r="DH36" s="609"/>
      <c r="DI36" s="609"/>
      <c r="DJ36" s="609"/>
      <c r="DK36" s="610"/>
      <c r="DL36" s="614">
        <v>1392058</v>
      </c>
      <c r="DM36" s="609"/>
      <c r="DN36" s="609"/>
      <c r="DO36" s="609"/>
      <c r="DP36" s="609"/>
      <c r="DQ36" s="609"/>
      <c r="DR36" s="609"/>
      <c r="DS36" s="609"/>
      <c r="DT36" s="609"/>
      <c r="DU36" s="609"/>
      <c r="DV36" s="610"/>
      <c r="DW36" s="611">
        <v>12.9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621300</v>
      </c>
      <c r="S37" s="609"/>
      <c r="T37" s="609"/>
      <c r="U37" s="609"/>
      <c r="V37" s="609"/>
      <c r="W37" s="609"/>
      <c r="X37" s="609"/>
      <c r="Y37" s="610"/>
      <c r="Z37" s="646">
        <v>2.5</v>
      </c>
      <c r="AA37" s="646"/>
      <c r="AB37" s="646"/>
      <c r="AC37" s="646"/>
      <c r="AD37" s="647">
        <v>147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484737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14004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1666742</v>
      </c>
      <c r="CS37" s="621"/>
      <c r="CT37" s="621"/>
      <c r="CU37" s="621"/>
      <c r="CV37" s="621"/>
      <c r="CW37" s="621"/>
      <c r="CX37" s="621"/>
      <c r="CY37" s="622"/>
      <c r="CZ37" s="611">
        <v>7</v>
      </c>
      <c r="DA37" s="623"/>
      <c r="DB37" s="623"/>
      <c r="DC37" s="624"/>
      <c r="DD37" s="614">
        <v>538642</v>
      </c>
      <c r="DE37" s="621"/>
      <c r="DF37" s="621"/>
      <c r="DG37" s="621"/>
      <c r="DH37" s="621"/>
      <c r="DI37" s="621"/>
      <c r="DJ37" s="621"/>
      <c r="DK37" s="622"/>
      <c r="DL37" s="614">
        <v>525583</v>
      </c>
      <c r="DM37" s="621"/>
      <c r="DN37" s="621"/>
      <c r="DO37" s="621"/>
      <c r="DP37" s="621"/>
      <c r="DQ37" s="621"/>
      <c r="DR37" s="621"/>
      <c r="DS37" s="621"/>
      <c r="DT37" s="621"/>
      <c r="DU37" s="621"/>
      <c r="DV37" s="622"/>
      <c r="DW37" s="611">
        <v>4.9000000000000004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3240000</v>
      </c>
      <c r="S38" s="609"/>
      <c r="T38" s="609"/>
      <c r="U38" s="609"/>
      <c r="V38" s="609"/>
      <c r="W38" s="609"/>
      <c r="X38" s="609"/>
      <c r="Y38" s="610"/>
      <c r="Z38" s="646">
        <v>13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50312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3688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1399473</v>
      </c>
      <c r="CS38" s="609"/>
      <c r="CT38" s="609"/>
      <c r="CU38" s="609"/>
      <c r="CV38" s="609"/>
      <c r="CW38" s="609"/>
      <c r="CX38" s="609"/>
      <c r="CY38" s="610"/>
      <c r="CZ38" s="611">
        <v>5.8</v>
      </c>
      <c r="DA38" s="623"/>
      <c r="DB38" s="623"/>
      <c r="DC38" s="624"/>
      <c r="DD38" s="614">
        <v>1183471</v>
      </c>
      <c r="DE38" s="609"/>
      <c r="DF38" s="609"/>
      <c r="DG38" s="609"/>
      <c r="DH38" s="609"/>
      <c r="DI38" s="609"/>
      <c r="DJ38" s="609"/>
      <c r="DK38" s="610"/>
      <c r="DL38" s="614">
        <v>1159527</v>
      </c>
      <c r="DM38" s="609"/>
      <c r="DN38" s="609"/>
      <c r="DO38" s="609"/>
      <c r="DP38" s="609"/>
      <c r="DQ38" s="609"/>
      <c r="DR38" s="609"/>
      <c r="DS38" s="609"/>
      <c r="DT38" s="609"/>
      <c r="DU38" s="609"/>
      <c r="DV38" s="610"/>
      <c r="DW38" s="611">
        <v>10.7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29468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5548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1562338</v>
      </c>
      <c r="CS39" s="621"/>
      <c r="CT39" s="621"/>
      <c r="CU39" s="621"/>
      <c r="CV39" s="621"/>
      <c r="CW39" s="621"/>
      <c r="CX39" s="621"/>
      <c r="CY39" s="622"/>
      <c r="CZ39" s="611">
        <v>6.5</v>
      </c>
      <c r="DA39" s="623"/>
      <c r="DB39" s="623"/>
      <c r="DC39" s="624"/>
      <c r="DD39" s="614">
        <v>1263529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30200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164739</v>
      </c>
      <c r="CS40" s="609"/>
      <c r="CT40" s="609"/>
      <c r="CU40" s="609"/>
      <c r="CV40" s="609"/>
      <c r="CW40" s="609"/>
      <c r="CX40" s="609"/>
      <c r="CY40" s="610"/>
      <c r="CZ40" s="611">
        <v>0.7</v>
      </c>
      <c r="DA40" s="623"/>
      <c r="DB40" s="623"/>
      <c r="DC40" s="624"/>
      <c r="DD40" s="614">
        <v>16969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24835015</v>
      </c>
      <c r="S41" s="633"/>
      <c r="T41" s="633"/>
      <c r="U41" s="633"/>
      <c r="V41" s="633"/>
      <c r="W41" s="633"/>
      <c r="X41" s="633"/>
      <c r="Y41" s="636"/>
      <c r="Z41" s="637">
        <v>100</v>
      </c>
      <c r="AA41" s="637"/>
      <c r="AB41" s="637"/>
      <c r="AC41" s="637"/>
      <c r="AD41" s="638">
        <v>10771778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248143</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1151330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408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4396573</v>
      </c>
      <c r="CS42" s="621"/>
      <c r="CT42" s="621"/>
      <c r="CU42" s="621"/>
      <c r="CV42" s="621"/>
      <c r="CW42" s="621"/>
      <c r="CX42" s="621"/>
      <c r="CY42" s="622"/>
      <c r="CZ42" s="611">
        <v>18.399999999999999</v>
      </c>
      <c r="DA42" s="623"/>
      <c r="DB42" s="623"/>
      <c r="DC42" s="624"/>
      <c r="DD42" s="614">
        <v>650460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44806</v>
      </c>
      <c r="CS43" s="621"/>
      <c r="CT43" s="621"/>
      <c r="CU43" s="621"/>
      <c r="CV43" s="621"/>
      <c r="CW43" s="621"/>
      <c r="CX43" s="621"/>
      <c r="CY43" s="622"/>
      <c r="CZ43" s="611">
        <v>0.2</v>
      </c>
      <c r="DA43" s="623"/>
      <c r="DB43" s="623"/>
      <c r="DC43" s="624"/>
      <c r="DD43" s="614">
        <v>44806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4365408</v>
      </c>
      <c r="CS44" s="609"/>
      <c r="CT44" s="609"/>
      <c r="CU44" s="609"/>
      <c r="CV44" s="609"/>
      <c r="CW44" s="609"/>
      <c r="CX44" s="609"/>
      <c r="CY44" s="610"/>
      <c r="CZ44" s="611">
        <v>18.2</v>
      </c>
      <c r="DA44" s="612"/>
      <c r="DB44" s="612"/>
      <c r="DC44" s="613"/>
      <c r="DD44" s="614">
        <v>650460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2267055</v>
      </c>
      <c r="CS45" s="621"/>
      <c r="CT45" s="621"/>
      <c r="CU45" s="621"/>
      <c r="CV45" s="621"/>
      <c r="CW45" s="621"/>
      <c r="CX45" s="621"/>
      <c r="CY45" s="622"/>
      <c r="CZ45" s="611">
        <v>9.5</v>
      </c>
      <c r="DA45" s="623"/>
      <c r="DB45" s="623"/>
      <c r="DC45" s="624"/>
      <c r="DD45" s="614">
        <v>170674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2029407</v>
      </c>
      <c r="CS46" s="609"/>
      <c r="CT46" s="609"/>
      <c r="CU46" s="609"/>
      <c r="CV46" s="609"/>
      <c r="CW46" s="609"/>
      <c r="CX46" s="609"/>
      <c r="CY46" s="610"/>
      <c r="CZ46" s="611">
        <v>8.5</v>
      </c>
      <c r="DA46" s="612"/>
      <c r="DB46" s="612"/>
      <c r="DC46" s="613"/>
      <c r="DD46" s="614">
        <v>467477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31165</v>
      </c>
      <c r="CS47" s="621"/>
      <c r="CT47" s="621"/>
      <c r="CU47" s="621"/>
      <c r="CV47" s="621"/>
      <c r="CW47" s="621"/>
      <c r="CX47" s="621"/>
      <c r="CY47" s="622"/>
      <c r="CZ47" s="611">
        <v>0.1</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23928881</v>
      </c>
      <c r="CS49" s="593"/>
      <c r="CT49" s="593"/>
      <c r="CU49" s="593"/>
      <c r="CV49" s="593"/>
      <c r="CW49" s="593"/>
      <c r="CX49" s="593"/>
      <c r="CY49" s="594"/>
      <c r="CZ49" s="595">
        <v>100</v>
      </c>
      <c r="DA49" s="596"/>
      <c r="DB49" s="596"/>
      <c r="DC49" s="597"/>
      <c r="DD49" s="598">
        <v>13721897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oQhZCrQeNT0A2TTVJoLdICZnm1xGA7zE3f9IPTKj/6sO55ew4rUmLuayoN4y0LmpJq2pEVif6icFC3nkCUsTQ==" saltValue="gZkHNuU//6mUCeltOwO/n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24835</v>
      </c>
      <c r="R7" s="1090"/>
      <c r="S7" s="1090"/>
      <c r="T7" s="1090"/>
      <c r="U7" s="1090"/>
      <c r="V7" s="1090">
        <v>23929</v>
      </c>
      <c r="W7" s="1090"/>
      <c r="X7" s="1090"/>
      <c r="Y7" s="1090"/>
      <c r="Z7" s="1090"/>
      <c r="AA7" s="1090">
        <v>906</v>
      </c>
      <c r="AB7" s="1090"/>
      <c r="AC7" s="1090"/>
      <c r="AD7" s="1090"/>
      <c r="AE7" s="1091"/>
      <c r="AF7" s="1092">
        <v>804</v>
      </c>
      <c r="AG7" s="1093"/>
      <c r="AH7" s="1093"/>
      <c r="AI7" s="1093"/>
      <c r="AJ7" s="1094"/>
      <c r="AK7" s="1095">
        <v>1153</v>
      </c>
      <c r="AL7" s="1096"/>
      <c r="AM7" s="1096"/>
      <c r="AN7" s="1096"/>
      <c r="AO7" s="1096"/>
      <c r="AP7" s="1096">
        <v>14187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551</v>
      </c>
      <c r="BT7" s="1087"/>
      <c r="BU7" s="1087"/>
      <c r="BV7" s="1087"/>
      <c r="BW7" s="1087"/>
      <c r="BX7" s="1087"/>
      <c r="BY7" s="1087"/>
      <c r="BZ7" s="1087"/>
      <c r="CA7" s="1087"/>
      <c r="CB7" s="1087"/>
      <c r="CC7" s="1087"/>
      <c r="CD7" s="1087"/>
      <c r="CE7" s="1087"/>
      <c r="CF7" s="1087"/>
      <c r="CG7" s="1099"/>
      <c r="CH7" s="1083" t="s">
        <v>549</v>
      </c>
      <c r="CI7" s="1084"/>
      <c r="CJ7" s="1084"/>
      <c r="CK7" s="1084"/>
      <c r="CL7" s="1085"/>
      <c r="CM7" s="1083">
        <v>73</v>
      </c>
      <c r="CN7" s="1084"/>
      <c r="CO7" s="1084"/>
      <c r="CP7" s="1084"/>
      <c r="CQ7" s="1085"/>
      <c r="CR7" s="1083">
        <v>50</v>
      </c>
      <c r="CS7" s="1084"/>
      <c r="CT7" s="1084"/>
      <c r="CU7" s="1084"/>
      <c r="CV7" s="1085"/>
      <c r="CW7" s="1083" t="s">
        <v>488</v>
      </c>
      <c r="CX7" s="1084"/>
      <c r="CY7" s="1084"/>
      <c r="CZ7" s="1084"/>
      <c r="DA7" s="1085"/>
      <c r="DB7" s="1083" t="s">
        <v>488</v>
      </c>
      <c r="DC7" s="1084"/>
      <c r="DD7" s="1084"/>
      <c r="DE7" s="1084"/>
      <c r="DF7" s="1085"/>
      <c r="DG7" s="1083" t="s">
        <v>488</v>
      </c>
      <c r="DH7" s="1084"/>
      <c r="DI7" s="1084"/>
      <c r="DJ7" s="1084"/>
      <c r="DK7" s="1085"/>
      <c r="DL7" s="1083" t="s">
        <v>488</v>
      </c>
      <c r="DM7" s="1084"/>
      <c r="DN7" s="1084"/>
      <c r="DO7" s="1084"/>
      <c r="DP7" s="1085"/>
      <c r="DQ7" s="1083" t="s">
        <v>488</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552</v>
      </c>
      <c r="BT8" s="980"/>
      <c r="BU8" s="980"/>
      <c r="BV8" s="980"/>
      <c r="BW8" s="980"/>
      <c r="BX8" s="980"/>
      <c r="BY8" s="980"/>
      <c r="BZ8" s="980"/>
      <c r="CA8" s="980"/>
      <c r="CB8" s="980"/>
      <c r="CC8" s="980"/>
      <c r="CD8" s="980"/>
      <c r="CE8" s="980"/>
      <c r="CF8" s="980"/>
      <c r="CG8" s="1001"/>
      <c r="CH8" s="976">
        <v>9</v>
      </c>
      <c r="CI8" s="977"/>
      <c r="CJ8" s="977"/>
      <c r="CK8" s="977"/>
      <c r="CL8" s="978"/>
      <c r="CM8" s="976">
        <v>46</v>
      </c>
      <c r="CN8" s="977"/>
      <c r="CO8" s="977"/>
      <c r="CP8" s="977"/>
      <c r="CQ8" s="978"/>
      <c r="CR8" s="976">
        <v>5</v>
      </c>
      <c r="CS8" s="977"/>
      <c r="CT8" s="977"/>
      <c r="CU8" s="977"/>
      <c r="CV8" s="978"/>
      <c r="CW8" s="976" t="s">
        <v>488</v>
      </c>
      <c r="CX8" s="977"/>
      <c r="CY8" s="977"/>
      <c r="CZ8" s="977"/>
      <c r="DA8" s="978"/>
      <c r="DB8" s="976" t="s">
        <v>488</v>
      </c>
      <c r="DC8" s="977"/>
      <c r="DD8" s="977"/>
      <c r="DE8" s="977"/>
      <c r="DF8" s="978"/>
      <c r="DG8" s="976">
        <v>179</v>
      </c>
      <c r="DH8" s="977"/>
      <c r="DI8" s="977"/>
      <c r="DJ8" s="977"/>
      <c r="DK8" s="978"/>
      <c r="DL8" s="976" t="s">
        <v>488</v>
      </c>
      <c r="DM8" s="977"/>
      <c r="DN8" s="977"/>
      <c r="DO8" s="977"/>
      <c r="DP8" s="978"/>
      <c r="DQ8" s="976">
        <v>156</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553</v>
      </c>
      <c r="BT9" s="980"/>
      <c r="BU9" s="980"/>
      <c r="BV9" s="980"/>
      <c r="BW9" s="980"/>
      <c r="BX9" s="980"/>
      <c r="BY9" s="980"/>
      <c r="BZ9" s="980"/>
      <c r="CA9" s="980"/>
      <c r="CB9" s="980"/>
      <c r="CC9" s="980"/>
      <c r="CD9" s="980"/>
      <c r="CE9" s="980"/>
      <c r="CF9" s="980"/>
      <c r="CG9" s="1001"/>
      <c r="CH9" s="976">
        <v>-3</v>
      </c>
      <c r="CI9" s="977"/>
      <c r="CJ9" s="977"/>
      <c r="CK9" s="977"/>
      <c r="CL9" s="978"/>
      <c r="CM9" s="976">
        <v>15</v>
      </c>
      <c r="CN9" s="977"/>
      <c r="CO9" s="977"/>
      <c r="CP9" s="977"/>
      <c r="CQ9" s="978"/>
      <c r="CR9" s="976" t="s">
        <v>549</v>
      </c>
      <c r="CS9" s="977"/>
      <c r="CT9" s="977"/>
      <c r="CU9" s="977"/>
      <c r="CV9" s="978"/>
      <c r="CW9" s="976" t="s">
        <v>488</v>
      </c>
      <c r="CX9" s="977"/>
      <c r="CY9" s="977"/>
      <c r="CZ9" s="977"/>
      <c r="DA9" s="978"/>
      <c r="DB9" s="976" t="s">
        <v>488</v>
      </c>
      <c r="DC9" s="977"/>
      <c r="DD9" s="977"/>
      <c r="DE9" s="977"/>
      <c r="DF9" s="978"/>
      <c r="DG9" s="976" t="s">
        <v>488</v>
      </c>
      <c r="DH9" s="977"/>
      <c r="DI9" s="977"/>
      <c r="DJ9" s="977"/>
      <c r="DK9" s="978"/>
      <c r="DL9" s="976" t="s">
        <v>488</v>
      </c>
      <c r="DM9" s="977"/>
      <c r="DN9" s="977"/>
      <c r="DO9" s="977"/>
      <c r="DP9" s="978"/>
      <c r="DQ9" s="976" t="s">
        <v>488</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554</v>
      </c>
      <c r="BT10" s="980"/>
      <c r="BU10" s="980"/>
      <c r="BV10" s="980"/>
      <c r="BW10" s="980"/>
      <c r="BX10" s="980"/>
      <c r="BY10" s="980"/>
      <c r="BZ10" s="980"/>
      <c r="CA10" s="980"/>
      <c r="CB10" s="980"/>
      <c r="CC10" s="980"/>
      <c r="CD10" s="980"/>
      <c r="CE10" s="980"/>
      <c r="CF10" s="980"/>
      <c r="CG10" s="1001"/>
      <c r="CH10" s="976">
        <v>0</v>
      </c>
      <c r="CI10" s="977"/>
      <c r="CJ10" s="977"/>
      <c r="CK10" s="977"/>
      <c r="CL10" s="978"/>
      <c r="CM10" s="976">
        <v>49</v>
      </c>
      <c r="CN10" s="977"/>
      <c r="CO10" s="977"/>
      <c r="CP10" s="977"/>
      <c r="CQ10" s="978"/>
      <c r="CR10" s="976">
        <v>22</v>
      </c>
      <c r="CS10" s="977"/>
      <c r="CT10" s="977"/>
      <c r="CU10" s="977"/>
      <c r="CV10" s="978"/>
      <c r="CW10" s="976" t="s">
        <v>488</v>
      </c>
      <c r="CX10" s="977"/>
      <c r="CY10" s="977"/>
      <c r="CZ10" s="977"/>
      <c r="DA10" s="978"/>
      <c r="DB10" s="976" t="s">
        <v>488</v>
      </c>
      <c r="DC10" s="977"/>
      <c r="DD10" s="977"/>
      <c r="DE10" s="977"/>
      <c r="DF10" s="978"/>
      <c r="DG10" s="976" t="s">
        <v>488</v>
      </c>
      <c r="DH10" s="977"/>
      <c r="DI10" s="977"/>
      <c r="DJ10" s="977"/>
      <c r="DK10" s="978"/>
      <c r="DL10" s="976" t="s">
        <v>488</v>
      </c>
      <c r="DM10" s="977"/>
      <c r="DN10" s="977"/>
      <c r="DO10" s="977"/>
      <c r="DP10" s="978"/>
      <c r="DQ10" s="976" t="s">
        <v>488</v>
      </c>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555</v>
      </c>
      <c r="BT11" s="980"/>
      <c r="BU11" s="980"/>
      <c r="BV11" s="980"/>
      <c r="BW11" s="980"/>
      <c r="BX11" s="980"/>
      <c r="BY11" s="980"/>
      <c r="BZ11" s="980"/>
      <c r="CA11" s="980"/>
      <c r="CB11" s="980"/>
      <c r="CC11" s="980"/>
      <c r="CD11" s="980"/>
      <c r="CE11" s="980"/>
      <c r="CF11" s="980"/>
      <c r="CG11" s="1001"/>
      <c r="CH11" s="976">
        <v>4</v>
      </c>
      <c r="CI11" s="977"/>
      <c r="CJ11" s="977"/>
      <c r="CK11" s="977"/>
      <c r="CL11" s="978"/>
      <c r="CM11" s="976">
        <v>20</v>
      </c>
      <c r="CN11" s="977"/>
      <c r="CO11" s="977"/>
      <c r="CP11" s="977"/>
      <c r="CQ11" s="978"/>
      <c r="CR11" s="976">
        <v>3</v>
      </c>
      <c r="CS11" s="977"/>
      <c r="CT11" s="977"/>
      <c r="CU11" s="977"/>
      <c r="CV11" s="978"/>
      <c r="CW11" s="976" t="s">
        <v>488</v>
      </c>
      <c r="CX11" s="977"/>
      <c r="CY11" s="977"/>
      <c r="CZ11" s="977"/>
      <c r="DA11" s="978"/>
      <c r="DB11" s="976" t="s">
        <v>488</v>
      </c>
      <c r="DC11" s="977"/>
      <c r="DD11" s="977"/>
      <c r="DE11" s="977"/>
      <c r="DF11" s="978"/>
      <c r="DG11" s="976" t="s">
        <v>488</v>
      </c>
      <c r="DH11" s="977"/>
      <c r="DI11" s="977"/>
      <c r="DJ11" s="977"/>
      <c r="DK11" s="978"/>
      <c r="DL11" s="976" t="s">
        <v>488</v>
      </c>
      <c r="DM11" s="977"/>
      <c r="DN11" s="977"/>
      <c r="DO11" s="977"/>
      <c r="DP11" s="978"/>
      <c r="DQ11" s="976" t="s">
        <v>488</v>
      </c>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804</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3213</v>
      </c>
      <c r="R28" s="1038"/>
      <c r="S28" s="1038"/>
      <c r="T28" s="1038"/>
      <c r="U28" s="1038"/>
      <c r="V28" s="1038">
        <v>3185</v>
      </c>
      <c r="W28" s="1038"/>
      <c r="X28" s="1038"/>
      <c r="Y28" s="1038"/>
      <c r="Z28" s="1038"/>
      <c r="AA28" s="1038">
        <v>28</v>
      </c>
      <c r="AB28" s="1038"/>
      <c r="AC28" s="1038"/>
      <c r="AD28" s="1038"/>
      <c r="AE28" s="1039"/>
      <c r="AF28" s="1040">
        <v>28</v>
      </c>
      <c r="AG28" s="1038"/>
      <c r="AH28" s="1038"/>
      <c r="AI28" s="1038"/>
      <c r="AJ28" s="1041"/>
      <c r="AK28" s="1029">
        <v>230</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80</v>
      </c>
      <c r="R29" s="1026"/>
      <c r="S29" s="1026"/>
      <c r="T29" s="1026"/>
      <c r="U29" s="1026"/>
      <c r="V29" s="1026">
        <v>80</v>
      </c>
      <c r="W29" s="1026"/>
      <c r="X29" s="1026"/>
      <c r="Y29" s="1026"/>
      <c r="Z29" s="1026"/>
      <c r="AA29" s="1026" t="s">
        <v>549</v>
      </c>
      <c r="AB29" s="1026"/>
      <c r="AC29" s="1026"/>
      <c r="AD29" s="1026"/>
      <c r="AE29" s="1027"/>
      <c r="AF29" s="1022" t="s">
        <v>122</v>
      </c>
      <c r="AG29" s="1023"/>
      <c r="AH29" s="1023"/>
      <c r="AI29" s="1023"/>
      <c r="AJ29" s="1024"/>
      <c r="AK29" s="967">
        <v>33</v>
      </c>
      <c r="AL29" s="958"/>
      <c r="AM29" s="958"/>
      <c r="AN29" s="958"/>
      <c r="AO29" s="958"/>
      <c r="AP29" s="958">
        <v>21</v>
      </c>
      <c r="AQ29" s="958"/>
      <c r="AR29" s="958"/>
      <c r="AS29" s="958"/>
      <c r="AT29" s="958"/>
      <c r="AU29" s="958">
        <v>6</v>
      </c>
      <c r="AV29" s="958"/>
      <c r="AW29" s="958"/>
      <c r="AX29" s="958"/>
      <c r="AY29" s="958"/>
      <c r="AZ29" s="1028" t="s">
        <v>549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573</v>
      </c>
      <c r="R30" s="1026"/>
      <c r="S30" s="1026"/>
      <c r="T30" s="1026"/>
      <c r="U30" s="1026"/>
      <c r="V30" s="1026">
        <v>572</v>
      </c>
      <c r="W30" s="1026"/>
      <c r="X30" s="1026"/>
      <c r="Y30" s="1026"/>
      <c r="Z30" s="1026"/>
      <c r="AA30" s="1026">
        <v>1</v>
      </c>
      <c r="AB30" s="1026"/>
      <c r="AC30" s="1026"/>
      <c r="AD30" s="1026"/>
      <c r="AE30" s="1027"/>
      <c r="AF30" s="1022">
        <v>1</v>
      </c>
      <c r="AG30" s="1023"/>
      <c r="AH30" s="1023"/>
      <c r="AI30" s="1023"/>
      <c r="AJ30" s="1024"/>
      <c r="AK30" s="967">
        <v>114</v>
      </c>
      <c r="AL30" s="958"/>
      <c r="AM30" s="958"/>
      <c r="AN30" s="958"/>
      <c r="AO30" s="958"/>
      <c r="AP30" s="958" t="s">
        <v>549</v>
      </c>
      <c r="AQ30" s="958"/>
      <c r="AR30" s="958"/>
      <c r="AS30" s="958"/>
      <c r="AT30" s="958"/>
      <c r="AU30" s="958" t="s">
        <v>549</v>
      </c>
      <c r="AV30" s="958"/>
      <c r="AW30" s="958"/>
      <c r="AX30" s="958"/>
      <c r="AY30" s="958"/>
      <c r="AZ30" s="1028" t="s">
        <v>549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4103</v>
      </c>
      <c r="R31" s="1026"/>
      <c r="S31" s="1026"/>
      <c r="T31" s="1026"/>
      <c r="U31" s="1026"/>
      <c r="V31" s="1026">
        <v>4103</v>
      </c>
      <c r="W31" s="1026"/>
      <c r="X31" s="1026"/>
      <c r="Y31" s="1026"/>
      <c r="Z31" s="1026"/>
      <c r="AA31" s="1026" t="s">
        <v>549</v>
      </c>
      <c r="AB31" s="1026"/>
      <c r="AC31" s="1026"/>
      <c r="AD31" s="1026"/>
      <c r="AE31" s="1027"/>
      <c r="AF31" s="1022" t="s">
        <v>122</v>
      </c>
      <c r="AG31" s="1023"/>
      <c r="AH31" s="1023"/>
      <c r="AI31" s="1023"/>
      <c r="AJ31" s="1024"/>
      <c r="AK31" s="967">
        <v>643</v>
      </c>
      <c r="AL31" s="958"/>
      <c r="AM31" s="958"/>
      <c r="AN31" s="958"/>
      <c r="AO31" s="958"/>
      <c r="AP31" s="958" t="s">
        <v>549</v>
      </c>
      <c r="AQ31" s="958"/>
      <c r="AR31" s="958"/>
      <c r="AS31" s="958"/>
      <c r="AT31" s="958"/>
      <c r="AU31" s="958" t="s">
        <v>549</v>
      </c>
      <c r="AV31" s="958"/>
      <c r="AW31" s="958"/>
      <c r="AX31" s="958"/>
      <c r="AY31" s="958"/>
      <c r="AZ31" s="1028" t="s">
        <v>549</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392</v>
      </c>
      <c r="C32" s="1018"/>
      <c r="D32" s="1018"/>
      <c r="E32" s="1018"/>
      <c r="F32" s="1018"/>
      <c r="G32" s="1018"/>
      <c r="H32" s="1018"/>
      <c r="I32" s="1018"/>
      <c r="J32" s="1018"/>
      <c r="K32" s="1018"/>
      <c r="L32" s="1018"/>
      <c r="M32" s="1018"/>
      <c r="N32" s="1018"/>
      <c r="O32" s="1018"/>
      <c r="P32" s="1019"/>
      <c r="Q32" s="1025">
        <v>12</v>
      </c>
      <c r="R32" s="1026"/>
      <c r="S32" s="1026"/>
      <c r="T32" s="1026"/>
      <c r="U32" s="1026"/>
      <c r="V32" s="1026">
        <v>12</v>
      </c>
      <c r="W32" s="1026"/>
      <c r="X32" s="1026"/>
      <c r="Y32" s="1026"/>
      <c r="Z32" s="1026"/>
      <c r="AA32" s="1026">
        <v>0</v>
      </c>
      <c r="AB32" s="1026"/>
      <c r="AC32" s="1026"/>
      <c r="AD32" s="1026"/>
      <c r="AE32" s="1027"/>
      <c r="AF32" s="1022">
        <v>0</v>
      </c>
      <c r="AG32" s="1023"/>
      <c r="AH32" s="1023"/>
      <c r="AI32" s="1023"/>
      <c r="AJ32" s="1024"/>
      <c r="AK32" s="967" t="s">
        <v>549</v>
      </c>
      <c r="AL32" s="958"/>
      <c r="AM32" s="958"/>
      <c r="AN32" s="958"/>
      <c r="AO32" s="958"/>
      <c r="AP32" s="958" t="s">
        <v>549</v>
      </c>
      <c r="AQ32" s="958"/>
      <c r="AR32" s="958"/>
      <c r="AS32" s="958"/>
      <c r="AT32" s="958"/>
      <c r="AU32" s="958" t="s">
        <v>549</v>
      </c>
      <c r="AV32" s="958"/>
      <c r="AW32" s="958"/>
      <c r="AX32" s="958"/>
      <c r="AY32" s="958"/>
      <c r="AZ32" s="1028" t="s">
        <v>549</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393</v>
      </c>
      <c r="C33" s="1018"/>
      <c r="D33" s="1018"/>
      <c r="E33" s="1018"/>
      <c r="F33" s="1018"/>
      <c r="G33" s="1018"/>
      <c r="H33" s="1018"/>
      <c r="I33" s="1018"/>
      <c r="J33" s="1018"/>
      <c r="K33" s="1018"/>
      <c r="L33" s="1018"/>
      <c r="M33" s="1018"/>
      <c r="N33" s="1018"/>
      <c r="O33" s="1018"/>
      <c r="P33" s="1019"/>
      <c r="Q33" s="1025">
        <v>120</v>
      </c>
      <c r="R33" s="1026"/>
      <c r="S33" s="1026"/>
      <c r="T33" s="1026"/>
      <c r="U33" s="1026"/>
      <c r="V33" s="1026">
        <v>120</v>
      </c>
      <c r="W33" s="1026"/>
      <c r="X33" s="1026"/>
      <c r="Y33" s="1026"/>
      <c r="Z33" s="1026"/>
      <c r="AA33" s="1026" t="s">
        <v>549</v>
      </c>
      <c r="AB33" s="1026"/>
      <c r="AC33" s="1026"/>
      <c r="AD33" s="1026"/>
      <c r="AE33" s="1027"/>
      <c r="AF33" s="1022">
        <v>707</v>
      </c>
      <c r="AG33" s="1023"/>
      <c r="AH33" s="1023"/>
      <c r="AI33" s="1023"/>
      <c r="AJ33" s="1024"/>
      <c r="AK33" s="967">
        <v>29</v>
      </c>
      <c r="AL33" s="958"/>
      <c r="AM33" s="958"/>
      <c r="AN33" s="958"/>
      <c r="AO33" s="958"/>
      <c r="AP33" s="958">
        <v>325</v>
      </c>
      <c r="AQ33" s="958"/>
      <c r="AR33" s="958"/>
      <c r="AS33" s="958"/>
      <c r="AT33" s="958"/>
      <c r="AU33" s="958">
        <v>57</v>
      </c>
      <c r="AV33" s="958"/>
      <c r="AW33" s="958"/>
      <c r="AX33" s="958"/>
      <c r="AY33" s="958"/>
      <c r="AZ33" s="1028" t="s">
        <v>549</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395</v>
      </c>
      <c r="C34" s="1018"/>
      <c r="D34" s="1018"/>
      <c r="E34" s="1018"/>
      <c r="F34" s="1018"/>
      <c r="G34" s="1018"/>
      <c r="H34" s="1018"/>
      <c r="I34" s="1018"/>
      <c r="J34" s="1018"/>
      <c r="K34" s="1018"/>
      <c r="L34" s="1018"/>
      <c r="M34" s="1018"/>
      <c r="N34" s="1018"/>
      <c r="O34" s="1018"/>
      <c r="P34" s="1019"/>
      <c r="Q34" s="1025">
        <v>150</v>
      </c>
      <c r="R34" s="1026"/>
      <c r="S34" s="1026"/>
      <c r="T34" s="1026"/>
      <c r="U34" s="1026"/>
      <c r="V34" s="1026">
        <v>142</v>
      </c>
      <c r="W34" s="1026"/>
      <c r="X34" s="1026"/>
      <c r="Y34" s="1026"/>
      <c r="Z34" s="1026"/>
      <c r="AA34" s="1026">
        <v>8</v>
      </c>
      <c r="AB34" s="1026"/>
      <c r="AC34" s="1026"/>
      <c r="AD34" s="1026"/>
      <c r="AE34" s="1027"/>
      <c r="AF34" s="1022">
        <v>399</v>
      </c>
      <c r="AG34" s="1023"/>
      <c r="AH34" s="1023"/>
      <c r="AI34" s="1023"/>
      <c r="AJ34" s="1024"/>
      <c r="AK34" s="967">
        <v>50</v>
      </c>
      <c r="AL34" s="958"/>
      <c r="AM34" s="958"/>
      <c r="AN34" s="958"/>
      <c r="AO34" s="958"/>
      <c r="AP34" s="958">
        <v>191</v>
      </c>
      <c r="AQ34" s="958"/>
      <c r="AR34" s="958"/>
      <c r="AS34" s="958"/>
      <c r="AT34" s="958"/>
      <c r="AU34" s="958">
        <v>170</v>
      </c>
      <c r="AV34" s="958"/>
      <c r="AW34" s="958"/>
      <c r="AX34" s="958"/>
      <c r="AY34" s="958"/>
      <c r="AZ34" s="1028" t="s">
        <v>549</v>
      </c>
      <c r="BA34" s="1028"/>
      <c r="BB34" s="1028"/>
      <c r="BC34" s="1028"/>
      <c r="BD34" s="1028"/>
      <c r="BE34" s="959" t="s">
        <v>394</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396</v>
      </c>
      <c r="C35" s="1018"/>
      <c r="D35" s="1018"/>
      <c r="E35" s="1018"/>
      <c r="F35" s="1018"/>
      <c r="G35" s="1018"/>
      <c r="H35" s="1018"/>
      <c r="I35" s="1018"/>
      <c r="J35" s="1018"/>
      <c r="K35" s="1018"/>
      <c r="L35" s="1018"/>
      <c r="M35" s="1018"/>
      <c r="N35" s="1018"/>
      <c r="O35" s="1018"/>
      <c r="P35" s="1019"/>
      <c r="Q35" s="1025">
        <v>1025</v>
      </c>
      <c r="R35" s="1026"/>
      <c r="S35" s="1026"/>
      <c r="T35" s="1026"/>
      <c r="U35" s="1026"/>
      <c r="V35" s="1026">
        <v>1025</v>
      </c>
      <c r="W35" s="1026"/>
      <c r="X35" s="1026"/>
      <c r="Y35" s="1026"/>
      <c r="Z35" s="1026"/>
      <c r="AA35" s="1026" t="s">
        <v>549</v>
      </c>
      <c r="AB35" s="1026"/>
      <c r="AC35" s="1026"/>
      <c r="AD35" s="1026"/>
      <c r="AE35" s="1027"/>
      <c r="AF35" s="1022">
        <v>347</v>
      </c>
      <c r="AG35" s="1023"/>
      <c r="AH35" s="1023"/>
      <c r="AI35" s="1023"/>
      <c r="AJ35" s="1024"/>
      <c r="AK35" s="967">
        <v>485</v>
      </c>
      <c r="AL35" s="958"/>
      <c r="AM35" s="958"/>
      <c r="AN35" s="958"/>
      <c r="AO35" s="958"/>
      <c r="AP35" s="958">
        <v>8913</v>
      </c>
      <c r="AQ35" s="958"/>
      <c r="AR35" s="958"/>
      <c r="AS35" s="958"/>
      <c r="AT35" s="958"/>
      <c r="AU35" s="958">
        <v>6320</v>
      </c>
      <c r="AV35" s="958"/>
      <c r="AW35" s="958"/>
      <c r="AX35" s="958"/>
      <c r="AY35" s="958"/>
      <c r="AZ35" s="1028" t="s">
        <v>549</v>
      </c>
      <c r="BA35" s="1028"/>
      <c r="BB35" s="1028"/>
      <c r="BC35" s="1028"/>
      <c r="BD35" s="1028"/>
      <c r="BE35" s="959" t="s">
        <v>394</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t="s">
        <v>550</v>
      </c>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1482</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559</v>
      </c>
      <c r="C68" s="973"/>
      <c r="D68" s="973"/>
      <c r="E68" s="973"/>
      <c r="F68" s="973"/>
      <c r="G68" s="973"/>
      <c r="H68" s="973"/>
      <c r="I68" s="973"/>
      <c r="J68" s="973"/>
      <c r="K68" s="973"/>
      <c r="L68" s="973"/>
      <c r="M68" s="973"/>
      <c r="N68" s="973"/>
      <c r="O68" s="973"/>
      <c r="P68" s="974"/>
      <c r="Q68" s="975">
        <v>4388</v>
      </c>
      <c r="R68" s="969"/>
      <c r="S68" s="969"/>
      <c r="T68" s="969"/>
      <c r="U68" s="969"/>
      <c r="V68" s="969">
        <v>3798</v>
      </c>
      <c r="W68" s="969"/>
      <c r="X68" s="969"/>
      <c r="Y68" s="969"/>
      <c r="Z68" s="969"/>
      <c r="AA68" s="969">
        <v>590</v>
      </c>
      <c r="AB68" s="969"/>
      <c r="AC68" s="969"/>
      <c r="AD68" s="969"/>
      <c r="AE68" s="969"/>
      <c r="AF68" s="969">
        <v>590</v>
      </c>
      <c r="AG68" s="969"/>
      <c r="AH68" s="969"/>
      <c r="AI68" s="969"/>
      <c r="AJ68" s="969"/>
      <c r="AK68" s="969" t="s">
        <v>488</v>
      </c>
      <c r="AL68" s="969"/>
      <c r="AM68" s="969"/>
      <c r="AN68" s="969"/>
      <c r="AO68" s="969"/>
      <c r="AP68" s="969" t="s">
        <v>488</v>
      </c>
      <c r="AQ68" s="969"/>
      <c r="AR68" s="969"/>
      <c r="AS68" s="969"/>
      <c r="AT68" s="969"/>
      <c r="AU68" s="969" t="s">
        <v>488</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560</v>
      </c>
      <c r="C69" s="962"/>
      <c r="D69" s="962"/>
      <c r="E69" s="962"/>
      <c r="F69" s="962"/>
      <c r="G69" s="962"/>
      <c r="H69" s="962"/>
      <c r="I69" s="962"/>
      <c r="J69" s="962"/>
      <c r="K69" s="962"/>
      <c r="L69" s="962"/>
      <c r="M69" s="962"/>
      <c r="N69" s="962"/>
      <c r="O69" s="962"/>
      <c r="P69" s="963"/>
      <c r="Q69" s="964">
        <v>81</v>
      </c>
      <c r="R69" s="958"/>
      <c r="S69" s="958"/>
      <c r="T69" s="958"/>
      <c r="U69" s="958"/>
      <c r="V69" s="958">
        <v>78</v>
      </c>
      <c r="W69" s="958"/>
      <c r="X69" s="958"/>
      <c r="Y69" s="958"/>
      <c r="Z69" s="958"/>
      <c r="AA69" s="958">
        <v>4</v>
      </c>
      <c r="AB69" s="958"/>
      <c r="AC69" s="958"/>
      <c r="AD69" s="958"/>
      <c r="AE69" s="958"/>
      <c r="AF69" s="958">
        <v>4</v>
      </c>
      <c r="AG69" s="958"/>
      <c r="AH69" s="958"/>
      <c r="AI69" s="958"/>
      <c r="AJ69" s="958"/>
      <c r="AK69" s="958">
        <v>18</v>
      </c>
      <c r="AL69" s="958"/>
      <c r="AM69" s="958"/>
      <c r="AN69" s="958"/>
      <c r="AO69" s="958"/>
      <c r="AP69" s="958" t="s">
        <v>488</v>
      </c>
      <c r="AQ69" s="958"/>
      <c r="AR69" s="958"/>
      <c r="AS69" s="958"/>
      <c r="AT69" s="958"/>
      <c r="AU69" s="958" t="s">
        <v>488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556</v>
      </c>
      <c r="C70" s="962"/>
      <c r="D70" s="962"/>
      <c r="E70" s="962"/>
      <c r="F70" s="962"/>
      <c r="G70" s="962"/>
      <c r="H70" s="962"/>
      <c r="I70" s="962"/>
      <c r="J70" s="962"/>
      <c r="K70" s="962"/>
      <c r="L70" s="962"/>
      <c r="M70" s="962"/>
      <c r="N70" s="962"/>
      <c r="O70" s="962"/>
      <c r="P70" s="963"/>
      <c r="Q70" s="964">
        <v>3767</v>
      </c>
      <c r="R70" s="958"/>
      <c r="S70" s="958"/>
      <c r="T70" s="958"/>
      <c r="U70" s="958"/>
      <c r="V70" s="958">
        <v>3693</v>
      </c>
      <c r="W70" s="958"/>
      <c r="X70" s="958"/>
      <c r="Y70" s="958"/>
      <c r="Z70" s="958"/>
      <c r="AA70" s="958">
        <v>74</v>
      </c>
      <c r="AB70" s="958"/>
      <c r="AC70" s="958"/>
      <c r="AD70" s="958"/>
      <c r="AE70" s="958"/>
      <c r="AF70" s="958">
        <v>74</v>
      </c>
      <c r="AG70" s="958"/>
      <c r="AH70" s="958"/>
      <c r="AI70" s="958"/>
      <c r="AJ70" s="958"/>
      <c r="AK70" s="958" t="s">
        <v>488</v>
      </c>
      <c r="AL70" s="958"/>
      <c r="AM70" s="958"/>
      <c r="AN70" s="958"/>
      <c r="AO70" s="958"/>
      <c r="AP70" s="958">
        <v>7</v>
      </c>
      <c r="AQ70" s="958"/>
      <c r="AR70" s="958"/>
      <c r="AS70" s="958"/>
      <c r="AT70" s="958"/>
      <c r="AU70" s="958">
        <v>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561</v>
      </c>
      <c r="C71" s="962"/>
      <c r="D71" s="962"/>
      <c r="E71" s="962"/>
      <c r="F71" s="962"/>
      <c r="G71" s="962"/>
      <c r="H71" s="962"/>
      <c r="I71" s="962"/>
      <c r="J71" s="962"/>
      <c r="K71" s="962"/>
      <c r="L71" s="962"/>
      <c r="M71" s="962"/>
      <c r="N71" s="962"/>
      <c r="O71" s="962"/>
      <c r="P71" s="963"/>
      <c r="Q71" s="964">
        <v>182</v>
      </c>
      <c r="R71" s="958"/>
      <c r="S71" s="958"/>
      <c r="T71" s="958"/>
      <c r="U71" s="958"/>
      <c r="V71" s="958">
        <v>175</v>
      </c>
      <c r="W71" s="958"/>
      <c r="X71" s="958"/>
      <c r="Y71" s="958"/>
      <c r="Z71" s="958"/>
      <c r="AA71" s="958">
        <v>7</v>
      </c>
      <c r="AB71" s="958"/>
      <c r="AC71" s="958"/>
      <c r="AD71" s="958"/>
      <c r="AE71" s="958"/>
      <c r="AF71" s="958">
        <v>7</v>
      </c>
      <c r="AG71" s="958"/>
      <c r="AH71" s="958"/>
      <c r="AI71" s="958"/>
      <c r="AJ71" s="958"/>
      <c r="AK71" s="958">
        <v>25</v>
      </c>
      <c r="AL71" s="958"/>
      <c r="AM71" s="958"/>
      <c r="AN71" s="958"/>
      <c r="AO71" s="958"/>
      <c r="AP71" s="958" t="s">
        <v>488</v>
      </c>
      <c r="AQ71" s="958"/>
      <c r="AR71" s="958"/>
      <c r="AS71" s="958"/>
      <c r="AT71" s="958"/>
      <c r="AU71" s="958" t="s">
        <v>488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557</v>
      </c>
      <c r="C72" s="962"/>
      <c r="D72" s="962"/>
      <c r="E72" s="962"/>
      <c r="F72" s="962"/>
      <c r="G72" s="962"/>
      <c r="H72" s="962"/>
      <c r="I72" s="962"/>
      <c r="J72" s="962"/>
      <c r="K72" s="962"/>
      <c r="L72" s="962"/>
      <c r="M72" s="962"/>
      <c r="N72" s="962"/>
      <c r="O72" s="962"/>
      <c r="P72" s="963"/>
      <c r="Q72" s="964">
        <v>675</v>
      </c>
      <c r="R72" s="958"/>
      <c r="S72" s="958"/>
      <c r="T72" s="958"/>
      <c r="U72" s="958"/>
      <c r="V72" s="958">
        <v>592</v>
      </c>
      <c r="W72" s="958"/>
      <c r="X72" s="958"/>
      <c r="Y72" s="958"/>
      <c r="Z72" s="958"/>
      <c r="AA72" s="958">
        <v>83</v>
      </c>
      <c r="AB72" s="958"/>
      <c r="AC72" s="958"/>
      <c r="AD72" s="958"/>
      <c r="AE72" s="958"/>
      <c r="AF72" s="958">
        <v>83</v>
      </c>
      <c r="AG72" s="958"/>
      <c r="AH72" s="958"/>
      <c r="AI72" s="958"/>
      <c r="AJ72" s="958"/>
      <c r="AK72" s="958" t="s">
        <v>488</v>
      </c>
      <c r="AL72" s="958"/>
      <c r="AM72" s="958"/>
      <c r="AN72" s="958"/>
      <c r="AO72" s="958"/>
      <c r="AP72" s="958" t="s">
        <v>488</v>
      </c>
      <c r="AQ72" s="958"/>
      <c r="AR72" s="958"/>
      <c r="AS72" s="958"/>
      <c r="AT72" s="958"/>
      <c r="AU72" s="958" t="s">
        <v>488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558</v>
      </c>
      <c r="C73" s="962"/>
      <c r="D73" s="962"/>
      <c r="E73" s="962"/>
      <c r="F73" s="962"/>
      <c r="G73" s="962"/>
      <c r="H73" s="962"/>
      <c r="I73" s="962"/>
      <c r="J73" s="962"/>
      <c r="K73" s="962"/>
      <c r="L73" s="962"/>
      <c r="M73" s="962"/>
      <c r="N73" s="962"/>
      <c r="O73" s="962"/>
      <c r="P73" s="963"/>
      <c r="Q73" s="964">
        <v>116727</v>
      </c>
      <c r="R73" s="958"/>
      <c r="S73" s="958"/>
      <c r="T73" s="958"/>
      <c r="U73" s="958"/>
      <c r="V73" s="958">
        <v>115370</v>
      </c>
      <c r="W73" s="958"/>
      <c r="X73" s="958"/>
      <c r="Y73" s="958"/>
      <c r="Z73" s="958"/>
      <c r="AA73" s="958">
        <v>1357</v>
      </c>
      <c r="AB73" s="958"/>
      <c r="AC73" s="958"/>
      <c r="AD73" s="958"/>
      <c r="AE73" s="958"/>
      <c r="AF73" s="958">
        <v>1357</v>
      </c>
      <c r="AG73" s="958"/>
      <c r="AH73" s="958"/>
      <c r="AI73" s="958"/>
      <c r="AJ73" s="958"/>
      <c r="AK73" s="958">
        <v>801</v>
      </c>
      <c r="AL73" s="958"/>
      <c r="AM73" s="958"/>
      <c r="AN73" s="958"/>
      <c r="AO73" s="958"/>
      <c r="AP73" s="958" t="s">
        <v>488</v>
      </c>
      <c r="AQ73" s="958"/>
      <c r="AR73" s="958"/>
      <c r="AS73" s="958"/>
      <c r="AT73" s="958"/>
      <c r="AU73" s="958" t="s">
        <v>488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1379808</v>
      </c>
      <c r="AB110" s="876"/>
      <c r="AC110" s="876"/>
      <c r="AD110" s="876"/>
      <c r="AE110" s="877"/>
      <c r="AF110" s="878">
        <v>1336382</v>
      </c>
      <c r="AG110" s="876"/>
      <c r="AH110" s="876"/>
      <c r="AI110" s="876"/>
      <c r="AJ110" s="877"/>
      <c r="AK110" s="878">
        <v>1302812</v>
      </c>
      <c r="AL110" s="876"/>
      <c r="AM110" s="876"/>
      <c r="AN110" s="876"/>
      <c r="AO110" s="877"/>
      <c r="AP110" s="879">
        <v>13.8</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12108623</v>
      </c>
      <c r="BR110" s="829"/>
      <c r="BS110" s="829"/>
      <c r="BT110" s="829"/>
      <c r="BU110" s="829"/>
      <c r="BV110" s="829">
        <v>12214816</v>
      </c>
      <c r="BW110" s="829"/>
      <c r="BX110" s="829"/>
      <c r="BY110" s="829"/>
      <c r="BZ110" s="829"/>
      <c r="CA110" s="829">
        <v>14186825</v>
      </c>
      <c r="CB110" s="829"/>
      <c r="CC110" s="829"/>
      <c r="CD110" s="829"/>
      <c r="CE110" s="829"/>
      <c r="CF110" s="853">
        <v>150.5</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7564520</v>
      </c>
      <c r="BR112" s="804"/>
      <c r="BS112" s="804"/>
      <c r="BT112" s="804"/>
      <c r="BU112" s="804"/>
      <c r="BV112" s="804">
        <v>7934428</v>
      </c>
      <c r="BW112" s="804"/>
      <c r="BX112" s="804"/>
      <c r="BY112" s="804"/>
      <c r="BZ112" s="804"/>
      <c r="CA112" s="804">
        <v>8249828</v>
      </c>
      <c r="CB112" s="804"/>
      <c r="CC112" s="804"/>
      <c r="CD112" s="804"/>
      <c r="CE112" s="804"/>
      <c r="CF112" s="862">
        <v>87.5</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511773</v>
      </c>
      <c r="AB113" s="906"/>
      <c r="AC113" s="906"/>
      <c r="AD113" s="906"/>
      <c r="AE113" s="907"/>
      <c r="AF113" s="908">
        <v>476102</v>
      </c>
      <c r="AG113" s="906"/>
      <c r="AH113" s="906"/>
      <c r="AI113" s="906"/>
      <c r="AJ113" s="907"/>
      <c r="AK113" s="908">
        <v>462145</v>
      </c>
      <c r="AL113" s="906"/>
      <c r="AM113" s="906"/>
      <c r="AN113" s="906"/>
      <c r="AO113" s="907"/>
      <c r="AP113" s="909">
        <v>4.9000000000000004</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4116</v>
      </c>
      <c r="BR113" s="804"/>
      <c r="BS113" s="804"/>
      <c r="BT113" s="804"/>
      <c r="BU113" s="804"/>
      <c r="BV113" s="804">
        <v>4116</v>
      </c>
      <c r="BW113" s="804"/>
      <c r="BX113" s="804"/>
      <c r="BY113" s="804"/>
      <c r="BZ113" s="804"/>
      <c r="CA113" s="804">
        <v>4109</v>
      </c>
      <c r="CB113" s="804"/>
      <c r="CC113" s="804"/>
      <c r="CD113" s="804"/>
      <c r="CE113" s="804"/>
      <c r="CF113" s="862">
        <v>0</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v>21</v>
      </c>
      <c r="AG114" s="767"/>
      <c r="AH114" s="767"/>
      <c r="AI114" s="767"/>
      <c r="AJ114" s="768"/>
      <c r="AK114" s="769">
        <v>25</v>
      </c>
      <c r="AL114" s="767"/>
      <c r="AM114" s="767"/>
      <c r="AN114" s="767"/>
      <c r="AO114" s="768"/>
      <c r="AP114" s="811">
        <v>0</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3558789</v>
      </c>
      <c r="BR114" s="804"/>
      <c r="BS114" s="804"/>
      <c r="BT114" s="804"/>
      <c r="BU114" s="804"/>
      <c r="BV114" s="804">
        <v>3498858</v>
      </c>
      <c r="BW114" s="804"/>
      <c r="BX114" s="804"/>
      <c r="BY114" s="804"/>
      <c r="BZ114" s="804"/>
      <c r="CA114" s="804">
        <v>3366685</v>
      </c>
      <c r="CB114" s="804"/>
      <c r="CC114" s="804"/>
      <c r="CD114" s="804"/>
      <c r="CE114" s="804"/>
      <c r="CF114" s="862">
        <v>35.700000000000003</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376677</v>
      </c>
      <c r="BR115" s="804"/>
      <c r="BS115" s="804"/>
      <c r="BT115" s="804"/>
      <c r="BU115" s="804"/>
      <c r="BV115" s="804">
        <v>382857</v>
      </c>
      <c r="BW115" s="804"/>
      <c r="BX115" s="804"/>
      <c r="BY115" s="804"/>
      <c r="BZ115" s="804"/>
      <c r="CA115" s="804">
        <v>155677</v>
      </c>
      <c r="CB115" s="804"/>
      <c r="CC115" s="804"/>
      <c r="CD115" s="804"/>
      <c r="CE115" s="804"/>
      <c r="CF115" s="862">
        <v>1.7</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1891581</v>
      </c>
      <c r="AB117" s="890"/>
      <c r="AC117" s="890"/>
      <c r="AD117" s="890"/>
      <c r="AE117" s="891"/>
      <c r="AF117" s="892">
        <v>1812505</v>
      </c>
      <c r="AG117" s="890"/>
      <c r="AH117" s="890"/>
      <c r="AI117" s="890"/>
      <c r="AJ117" s="891"/>
      <c r="AK117" s="892">
        <v>1764982</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23612725</v>
      </c>
      <c r="BR119" s="832"/>
      <c r="BS119" s="832"/>
      <c r="BT119" s="832"/>
      <c r="BU119" s="832"/>
      <c r="BV119" s="832">
        <v>24035075</v>
      </c>
      <c r="BW119" s="832"/>
      <c r="BX119" s="832"/>
      <c r="BY119" s="832"/>
      <c r="BZ119" s="832"/>
      <c r="CA119" s="832">
        <v>25963124</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6375252</v>
      </c>
      <c r="BR120" s="829"/>
      <c r="BS120" s="829"/>
      <c r="BT120" s="829"/>
      <c r="BU120" s="829"/>
      <c r="BV120" s="829">
        <v>7020562</v>
      </c>
      <c r="BW120" s="829"/>
      <c r="BX120" s="829"/>
      <c r="BY120" s="829"/>
      <c r="BZ120" s="829"/>
      <c r="CA120" s="829">
        <v>7460762</v>
      </c>
      <c r="CB120" s="829"/>
      <c r="CC120" s="829"/>
      <c r="CD120" s="829"/>
      <c r="CE120" s="829"/>
      <c r="CF120" s="853">
        <v>79.2</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6335256</v>
      </c>
      <c r="DH120" s="829"/>
      <c r="DI120" s="829"/>
      <c r="DJ120" s="829"/>
      <c r="DK120" s="829"/>
      <c r="DL120" s="829">
        <v>6777122</v>
      </c>
      <c r="DM120" s="829"/>
      <c r="DN120" s="829"/>
      <c r="DO120" s="829"/>
      <c r="DP120" s="829"/>
      <c r="DQ120" s="829">
        <v>8016327</v>
      </c>
      <c r="DR120" s="829"/>
      <c r="DS120" s="829"/>
      <c r="DT120" s="829"/>
      <c r="DU120" s="829"/>
      <c r="DV120" s="830">
        <v>85.1</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1881571</v>
      </c>
      <c r="BR121" s="804"/>
      <c r="BS121" s="804"/>
      <c r="BT121" s="804"/>
      <c r="BU121" s="804"/>
      <c r="BV121" s="804">
        <v>2161902</v>
      </c>
      <c r="BW121" s="804"/>
      <c r="BX121" s="804"/>
      <c r="BY121" s="804"/>
      <c r="BZ121" s="804"/>
      <c r="CA121" s="804">
        <v>2094884</v>
      </c>
      <c r="CB121" s="804"/>
      <c r="CC121" s="804"/>
      <c r="CD121" s="804"/>
      <c r="CE121" s="804"/>
      <c r="CF121" s="862">
        <v>22.2</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78827</v>
      </c>
      <c r="DH121" s="804"/>
      <c r="DI121" s="804"/>
      <c r="DJ121" s="804"/>
      <c r="DK121" s="804"/>
      <c r="DL121" s="804">
        <v>153206</v>
      </c>
      <c r="DM121" s="804"/>
      <c r="DN121" s="804"/>
      <c r="DO121" s="804"/>
      <c r="DP121" s="804"/>
      <c r="DQ121" s="804">
        <v>170422</v>
      </c>
      <c r="DR121" s="804"/>
      <c r="DS121" s="804"/>
      <c r="DT121" s="804"/>
      <c r="DU121" s="804"/>
      <c r="DV121" s="781">
        <v>1.8</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13929032</v>
      </c>
      <c r="BR122" s="832"/>
      <c r="BS122" s="832"/>
      <c r="BT122" s="832"/>
      <c r="BU122" s="832"/>
      <c r="BV122" s="832">
        <v>13293886</v>
      </c>
      <c r="BW122" s="832"/>
      <c r="BX122" s="832"/>
      <c r="BY122" s="832"/>
      <c r="BZ122" s="832"/>
      <c r="CA122" s="832">
        <v>15216572</v>
      </c>
      <c r="CB122" s="832"/>
      <c r="CC122" s="832"/>
      <c r="CD122" s="832"/>
      <c r="CE122" s="832"/>
      <c r="CF122" s="833">
        <v>161.5</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126228</v>
      </c>
      <c r="DH122" s="804"/>
      <c r="DI122" s="804"/>
      <c r="DJ122" s="804"/>
      <c r="DK122" s="804"/>
      <c r="DL122" s="804">
        <v>89998</v>
      </c>
      <c r="DM122" s="804"/>
      <c r="DN122" s="804"/>
      <c r="DO122" s="804"/>
      <c r="DP122" s="804"/>
      <c r="DQ122" s="804">
        <v>57475</v>
      </c>
      <c r="DR122" s="804"/>
      <c r="DS122" s="804"/>
      <c r="DT122" s="804"/>
      <c r="DU122" s="804"/>
      <c r="DV122" s="781">
        <v>0.6</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22185855</v>
      </c>
      <c r="BR123" s="820"/>
      <c r="BS123" s="820"/>
      <c r="BT123" s="820"/>
      <c r="BU123" s="820"/>
      <c r="BV123" s="820">
        <v>22476350</v>
      </c>
      <c r="BW123" s="820"/>
      <c r="BX123" s="820"/>
      <c r="BY123" s="820"/>
      <c r="BZ123" s="820"/>
      <c r="CA123" s="820">
        <v>24772218</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v>5604</v>
      </c>
      <c r="DH123" s="767"/>
      <c r="DI123" s="767"/>
      <c r="DJ123" s="767"/>
      <c r="DK123" s="768"/>
      <c r="DL123" s="769">
        <v>5049</v>
      </c>
      <c r="DM123" s="767"/>
      <c r="DN123" s="767"/>
      <c r="DO123" s="767"/>
      <c r="DP123" s="768"/>
      <c r="DQ123" s="769">
        <v>5604</v>
      </c>
      <c r="DR123" s="767"/>
      <c r="DS123" s="767"/>
      <c r="DT123" s="767"/>
      <c r="DU123" s="768"/>
      <c r="DV123" s="811">
        <v>0.1</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15.7</v>
      </c>
      <c r="BR124" s="818"/>
      <c r="BS124" s="818"/>
      <c r="BT124" s="818"/>
      <c r="BU124" s="818"/>
      <c r="BV124" s="818">
        <v>17</v>
      </c>
      <c r="BW124" s="818"/>
      <c r="BX124" s="818"/>
      <c r="BY124" s="818"/>
      <c r="BZ124" s="818"/>
      <c r="CA124" s="818">
        <v>12.6</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1018605</v>
      </c>
      <c r="DH124" s="751"/>
      <c r="DI124" s="751"/>
      <c r="DJ124" s="751"/>
      <c r="DK124" s="752"/>
      <c r="DL124" s="753">
        <v>909053</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v>376677</v>
      </c>
      <c r="DH126" s="804"/>
      <c r="DI126" s="804"/>
      <c r="DJ126" s="804"/>
      <c r="DK126" s="804"/>
      <c r="DL126" s="804">
        <v>382857</v>
      </c>
      <c r="DM126" s="804"/>
      <c r="DN126" s="804"/>
      <c r="DO126" s="804"/>
      <c r="DP126" s="804"/>
      <c r="DQ126" s="804">
        <v>155677</v>
      </c>
      <c r="DR126" s="804"/>
      <c r="DS126" s="804"/>
      <c r="DT126" s="804"/>
      <c r="DU126" s="804"/>
      <c r="DV126" s="781">
        <v>1.7</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96120</v>
      </c>
      <c r="AB128" s="788"/>
      <c r="AC128" s="788"/>
      <c r="AD128" s="788"/>
      <c r="AE128" s="789"/>
      <c r="AF128" s="790">
        <v>101089</v>
      </c>
      <c r="AG128" s="788"/>
      <c r="AH128" s="788"/>
      <c r="AI128" s="788"/>
      <c r="AJ128" s="789"/>
      <c r="AK128" s="790">
        <v>120039</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13.24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10345752</v>
      </c>
      <c r="AB129" s="767"/>
      <c r="AC129" s="767"/>
      <c r="AD129" s="767"/>
      <c r="AE129" s="768"/>
      <c r="AF129" s="769">
        <v>10357394</v>
      </c>
      <c r="AG129" s="767"/>
      <c r="AH129" s="767"/>
      <c r="AI129" s="767"/>
      <c r="AJ129" s="768"/>
      <c r="AK129" s="769">
        <v>10615515</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18.239999999999998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1267189</v>
      </c>
      <c r="AB130" s="767"/>
      <c r="AC130" s="767"/>
      <c r="AD130" s="767"/>
      <c r="AE130" s="768"/>
      <c r="AF130" s="769">
        <v>1214329</v>
      </c>
      <c r="AG130" s="767"/>
      <c r="AH130" s="767"/>
      <c r="AI130" s="767"/>
      <c r="AJ130" s="768"/>
      <c r="AK130" s="769">
        <v>1190861</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5.3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9078563</v>
      </c>
      <c r="AB131" s="751"/>
      <c r="AC131" s="751"/>
      <c r="AD131" s="751"/>
      <c r="AE131" s="752"/>
      <c r="AF131" s="753">
        <v>9143065</v>
      </c>
      <c r="AG131" s="751"/>
      <c r="AH131" s="751"/>
      <c r="AI131" s="751"/>
      <c r="AJ131" s="752"/>
      <c r="AK131" s="753">
        <v>9424654</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12.6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5.8188944659999997</v>
      </c>
      <c r="AB132" s="732"/>
      <c r="AC132" s="732"/>
      <c r="AD132" s="732"/>
      <c r="AE132" s="733"/>
      <c r="AF132" s="734">
        <v>5.4367654610000002</v>
      </c>
      <c r="AG132" s="732"/>
      <c r="AH132" s="732"/>
      <c r="AI132" s="732"/>
      <c r="AJ132" s="733"/>
      <c r="AK132" s="734">
        <v>4.8180230279999998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6.9</v>
      </c>
      <c r="AB133" s="711"/>
      <c r="AC133" s="711"/>
      <c r="AD133" s="711"/>
      <c r="AE133" s="712"/>
      <c r="AF133" s="710">
        <v>5.7</v>
      </c>
      <c r="AG133" s="711"/>
      <c r="AH133" s="711"/>
      <c r="AI133" s="711"/>
      <c r="AJ133" s="712"/>
      <c r="AK133" s="710">
        <v>5.3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55gLk42okievc/GeBWvB+8HPq0lImkz50SCqRX5vKIP1AFCr5P+QULEJmuMaSJkEBuKutbEFycyz+398Eyj0Q==" saltValue="8ILgbbY83PDMCL4QO6op7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mh/+cuh2aRE12VUi2eDirI+bn7ToyCI3HM8dMkAjVjSXkPe+fNNXRO8gqch74pMlg5iA0qYb102Eg1ktCjQuTw==" saltValue="qyb7eAdcYqTU7PDBgbFR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TD1utUkh+VeMMUL7VU2KLrZpuVKvkPfusT/qEGRiDmCT/6bT2SlgI6TCPpXBDrsK9qhE86aAwEJyMvJU+s18g==" saltValue="kvscI2zQgYAd1xhhCkXzaQ=="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2" x14ac:dyDescent="0.2">
      <c r="A8" s="247"/>
      <c r="AK8" s="256"/>
      <c r="AL8" s="257"/>
      <c r="AM8" s="257"/>
      <c r="AN8" s="258"/>
      <c r="AO8" s="1106"/>
      <c r="AP8" s="259" t="s">
        <v>482</v>
      </c>
      <c r="AQ8" s="260" t="s">
        <v>483</v>
      </c>
      <c r="AR8" s="261" t="s">
        <v>484</v>
      </c>
    </row>
    <row r="9" spans="1:46" ht="13.2" x14ac:dyDescent="0.2">
      <c r="A9" s="247"/>
      <c r="AK9" s="1117" t="s">
        <v>485</v>
      </c>
      <c r="AL9" s="1118"/>
      <c r="AM9" s="1118"/>
      <c r="AN9" s="1119"/>
      <c r="AO9" s="262">
        <v>3484205</v>
      </c>
      <c r="AP9" s="262">
        <v>116837</v>
      </c>
      <c r="AQ9" s="263">
        <v>98214</v>
      </c>
      <c r="AR9" s="264">
        <v>19</v>
      </c>
    </row>
    <row r="10" spans="1:46" ht="13.5" customHeight="1" x14ac:dyDescent="0.2">
      <c r="A10" s="247"/>
      <c r="AK10" s="1117" t="s">
        <v>486</v>
      </c>
      <c r="AL10" s="1118"/>
      <c r="AM10" s="1118"/>
      <c r="AN10" s="1119"/>
      <c r="AO10" s="265">
        <v>54710</v>
      </c>
      <c r="AP10" s="265">
        <v>1835</v>
      </c>
      <c r="AQ10" s="266">
        <v>8330</v>
      </c>
      <c r="AR10" s="267">
        <v>-78</v>
      </c>
    </row>
    <row r="11" spans="1:46" ht="13.5" customHeight="1" x14ac:dyDescent="0.2">
      <c r="A11" s="247"/>
      <c r="AK11" s="1117" t="s">
        <v>487</v>
      </c>
      <c r="AL11" s="1118"/>
      <c r="AM11" s="1118"/>
      <c r="AN11" s="1119"/>
      <c r="AO11" s="265" t="s">
        <v>488</v>
      </c>
      <c r="AP11" s="265" t="s">
        <v>488</v>
      </c>
      <c r="AQ11" s="266">
        <v>2236</v>
      </c>
      <c r="AR11" s="267" t="s">
        <v>488</v>
      </c>
    </row>
    <row r="12" spans="1:46" ht="13.5" customHeight="1" x14ac:dyDescent="0.2">
      <c r="A12" s="247"/>
      <c r="AK12" s="1117" t="s">
        <v>489</v>
      </c>
      <c r="AL12" s="1118"/>
      <c r="AM12" s="1118"/>
      <c r="AN12" s="1119"/>
      <c r="AO12" s="265" t="s">
        <v>488</v>
      </c>
      <c r="AP12" s="265" t="s">
        <v>488</v>
      </c>
      <c r="AQ12" s="266">
        <v>12</v>
      </c>
      <c r="AR12" s="267" t="s">
        <v>488</v>
      </c>
    </row>
    <row r="13" spans="1:46" ht="13.5" customHeight="1" x14ac:dyDescent="0.2">
      <c r="A13" s="247"/>
      <c r="AK13" s="1117" t="s">
        <v>490</v>
      </c>
      <c r="AL13" s="1118"/>
      <c r="AM13" s="1118"/>
      <c r="AN13" s="1119"/>
      <c r="AO13" s="265">
        <v>44903</v>
      </c>
      <c r="AP13" s="265">
        <v>1506</v>
      </c>
      <c r="AQ13" s="266">
        <v>3111</v>
      </c>
      <c r="AR13" s="267">
        <v>-51.6</v>
      </c>
    </row>
    <row r="14" spans="1:46" ht="13.5" customHeight="1" x14ac:dyDescent="0.2">
      <c r="A14" s="247"/>
      <c r="AK14" s="1117" t="s">
        <v>491</v>
      </c>
      <c r="AL14" s="1118"/>
      <c r="AM14" s="1118"/>
      <c r="AN14" s="1119"/>
      <c r="AO14" s="265">
        <v>44806</v>
      </c>
      <c r="AP14" s="265">
        <v>1502</v>
      </c>
      <c r="AQ14" s="266">
        <v>1882</v>
      </c>
      <c r="AR14" s="267">
        <v>-20.2</v>
      </c>
    </row>
    <row r="15" spans="1:46" ht="13.5" customHeight="1" x14ac:dyDescent="0.2">
      <c r="A15" s="247"/>
      <c r="AK15" s="1120" t="s">
        <v>492</v>
      </c>
      <c r="AL15" s="1121"/>
      <c r="AM15" s="1121"/>
      <c r="AN15" s="1122"/>
      <c r="AO15" s="265">
        <v>-303130</v>
      </c>
      <c r="AP15" s="265">
        <v>-10165</v>
      </c>
      <c r="AQ15" s="266">
        <v>-6411</v>
      </c>
      <c r="AR15" s="267">
        <v>58.6</v>
      </c>
    </row>
    <row r="16" spans="1:46" ht="13.2" x14ac:dyDescent="0.2">
      <c r="A16" s="247"/>
      <c r="AK16" s="1120" t="s">
        <v>177</v>
      </c>
      <c r="AL16" s="1121"/>
      <c r="AM16" s="1121"/>
      <c r="AN16" s="1122"/>
      <c r="AO16" s="265">
        <v>3325494</v>
      </c>
      <c r="AP16" s="265">
        <v>111515</v>
      </c>
      <c r="AQ16" s="266">
        <v>107373</v>
      </c>
      <c r="AR16" s="267">
        <v>3.9</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3" t="s">
        <v>497</v>
      </c>
      <c r="AL21" s="1124"/>
      <c r="AM21" s="1124"/>
      <c r="AN21" s="1125"/>
      <c r="AO21" s="277">
        <v>11.17</v>
      </c>
      <c r="AP21" s="278">
        <v>9.17</v>
      </c>
      <c r="AQ21" s="279">
        <v>2</v>
      </c>
      <c r="AS21" s="280"/>
      <c r="AT21" s="276"/>
    </row>
    <row r="22" spans="1:46" s="248" customFormat="1" ht="13.2" x14ac:dyDescent="0.2">
      <c r="A22" s="276"/>
      <c r="AK22" s="1123" t="s">
        <v>498</v>
      </c>
      <c r="AL22" s="1124"/>
      <c r="AM22" s="1124"/>
      <c r="AN22" s="1125"/>
      <c r="AO22" s="281">
        <v>97.3</v>
      </c>
      <c r="AP22" s="282">
        <v>97.5</v>
      </c>
      <c r="AQ22" s="283">
        <v>-0.2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2"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1302812</v>
      </c>
      <c r="AP32" s="291">
        <v>43688</v>
      </c>
      <c r="AQ32" s="292">
        <v>55954</v>
      </c>
      <c r="AR32" s="293">
        <v>-21.9</v>
      </c>
    </row>
    <row r="33" spans="1:46" ht="13.5" customHeight="1" x14ac:dyDescent="0.2">
      <c r="A33" s="247"/>
      <c r="AK33" s="1107" t="s">
        <v>503</v>
      </c>
      <c r="AL33" s="1108"/>
      <c r="AM33" s="1108"/>
      <c r="AN33" s="1109"/>
      <c r="AO33" s="291" t="s">
        <v>488</v>
      </c>
      <c r="AP33" s="291" t="s">
        <v>488</v>
      </c>
      <c r="AQ33" s="292" t="s">
        <v>488</v>
      </c>
      <c r="AR33" s="293" t="s">
        <v>488</v>
      </c>
    </row>
    <row r="34" spans="1:46" ht="27" customHeight="1" x14ac:dyDescent="0.2">
      <c r="A34" s="247"/>
      <c r="AK34" s="1107" t="s">
        <v>504</v>
      </c>
      <c r="AL34" s="1108"/>
      <c r="AM34" s="1108"/>
      <c r="AN34" s="1109"/>
      <c r="AO34" s="291" t="s">
        <v>488</v>
      </c>
      <c r="AP34" s="291" t="s">
        <v>488</v>
      </c>
      <c r="AQ34" s="292">
        <v>1</v>
      </c>
      <c r="AR34" s="293" t="s">
        <v>488</v>
      </c>
    </row>
    <row r="35" spans="1:46" ht="27" customHeight="1" x14ac:dyDescent="0.2">
      <c r="A35" s="247"/>
      <c r="AK35" s="1107" t="s">
        <v>505</v>
      </c>
      <c r="AL35" s="1108"/>
      <c r="AM35" s="1108"/>
      <c r="AN35" s="1109"/>
      <c r="AO35" s="291">
        <v>462145</v>
      </c>
      <c r="AP35" s="291">
        <v>15497</v>
      </c>
      <c r="AQ35" s="292">
        <v>17691</v>
      </c>
      <c r="AR35" s="293">
        <v>-12.4</v>
      </c>
    </row>
    <row r="36" spans="1:46" ht="27" customHeight="1" x14ac:dyDescent="0.2">
      <c r="A36" s="247"/>
      <c r="AK36" s="1107" t="s">
        <v>506</v>
      </c>
      <c r="AL36" s="1108"/>
      <c r="AM36" s="1108"/>
      <c r="AN36" s="1109"/>
      <c r="AO36" s="291">
        <v>25</v>
      </c>
      <c r="AP36" s="291">
        <v>1</v>
      </c>
      <c r="AQ36" s="292">
        <v>2603</v>
      </c>
      <c r="AR36" s="293">
        <v>-100</v>
      </c>
    </row>
    <row r="37" spans="1:46" ht="13.5" customHeight="1" x14ac:dyDescent="0.2">
      <c r="A37" s="247"/>
      <c r="AK37" s="1107" t="s">
        <v>507</v>
      </c>
      <c r="AL37" s="1108"/>
      <c r="AM37" s="1108"/>
      <c r="AN37" s="1109"/>
      <c r="AO37" s="291" t="s">
        <v>488</v>
      </c>
      <c r="AP37" s="291" t="s">
        <v>488</v>
      </c>
      <c r="AQ37" s="292">
        <v>579</v>
      </c>
      <c r="AR37" s="293" t="s">
        <v>488</v>
      </c>
    </row>
    <row r="38" spans="1:46" ht="27" customHeight="1" x14ac:dyDescent="0.2">
      <c r="A38" s="247"/>
      <c r="AK38" s="1110" t="s">
        <v>508</v>
      </c>
      <c r="AL38" s="1111"/>
      <c r="AM38" s="1111"/>
      <c r="AN38" s="1112"/>
      <c r="AO38" s="294" t="s">
        <v>488</v>
      </c>
      <c r="AP38" s="294" t="s">
        <v>488</v>
      </c>
      <c r="AQ38" s="295">
        <v>4</v>
      </c>
      <c r="AR38" s="283" t="s">
        <v>488</v>
      </c>
      <c r="AS38" s="290"/>
    </row>
    <row r="39" spans="1:46" ht="13.2" x14ac:dyDescent="0.2">
      <c r="A39" s="247"/>
      <c r="AK39" s="1110" t="s">
        <v>509</v>
      </c>
      <c r="AL39" s="1111"/>
      <c r="AM39" s="1111"/>
      <c r="AN39" s="1112"/>
      <c r="AO39" s="291">
        <v>-120039</v>
      </c>
      <c r="AP39" s="291">
        <v>-4025</v>
      </c>
      <c r="AQ39" s="292">
        <v>-4663</v>
      </c>
      <c r="AR39" s="293">
        <v>-13.7</v>
      </c>
      <c r="AS39" s="290"/>
    </row>
    <row r="40" spans="1:46" ht="27" customHeight="1" x14ac:dyDescent="0.2">
      <c r="A40" s="247"/>
      <c r="AK40" s="1107" t="s">
        <v>510</v>
      </c>
      <c r="AL40" s="1108"/>
      <c r="AM40" s="1108"/>
      <c r="AN40" s="1109"/>
      <c r="AO40" s="291">
        <v>-1190861</v>
      </c>
      <c r="AP40" s="291">
        <v>-39934</v>
      </c>
      <c r="AQ40" s="292">
        <v>-48945</v>
      </c>
      <c r="AR40" s="293">
        <v>-18.399999999999999</v>
      </c>
      <c r="AS40" s="290"/>
    </row>
    <row r="41" spans="1:46" ht="13.2" x14ac:dyDescent="0.2">
      <c r="A41" s="247"/>
      <c r="AK41" s="1113" t="s">
        <v>287</v>
      </c>
      <c r="AL41" s="1114"/>
      <c r="AM41" s="1114"/>
      <c r="AN41" s="1115"/>
      <c r="AO41" s="291">
        <v>454082</v>
      </c>
      <c r="AP41" s="291">
        <v>15227</v>
      </c>
      <c r="AQ41" s="292">
        <v>23225</v>
      </c>
      <c r="AR41" s="293">
        <v>-34.4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2" x14ac:dyDescent="0.2">
      <c r="A50" s="247"/>
      <c r="AK50" s="305"/>
      <c r="AL50" s="306"/>
      <c r="AM50" s="1101"/>
      <c r="AN50" s="307" t="s">
        <v>514</v>
      </c>
      <c r="AO50" s="308" t="s">
        <v>515</v>
      </c>
      <c r="AP50" s="309" t="s">
        <v>516</v>
      </c>
      <c r="AQ50" s="310" t="s">
        <v>517</v>
      </c>
      <c r="AR50" s="311" t="s">
        <v>518</v>
      </c>
    </row>
    <row r="51" spans="1:44" ht="13.2" x14ac:dyDescent="0.2">
      <c r="A51" s="247"/>
      <c r="AK51" s="303" t="s">
        <v>519</v>
      </c>
      <c r="AL51" s="304"/>
      <c r="AM51" s="312">
        <v>3832561</v>
      </c>
      <c r="AN51" s="313">
        <v>118549</v>
      </c>
      <c r="AO51" s="314">
        <v>55.1</v>
      </c>
      <c r="AP51" s="315">
        <v>76347</v>
      </c>
      <c r="AQ51" s="316">
        <v>2.4</v>
      </c>
      <c r="AR51" s="317">
        <v>52.7</v>
      </c>
    </row>
    <row r="52" spans="1:44" ht="13.2" x14ac:dyDescent="0.2">
      <c r="A52" s="247"/>
      <c r="AK52" s="318"/>
      <c r="AL52" s="319" t="s">
        <v>520</v>
      </c>
      <c r="AM52" s="320">
        <v>1184722</v>
      </c>
      <c r="AN52" s="321">
        <v>36646</v>
      </c>
      <c r="AO52" s="322">
        <v>7.8</v>
      </c>
      <c r="AP52" s="323">
        <v>41762</v>
      </c>
      <c r="AQ52" s="324">
        <v>0.5</v>
      </c>
      <c r="AR52" s="325">
        <v>7.3</v>
      </c>
    </row>
    <row r="53" spans="1:44" ht="13.2" x14ac:dyDescent="0.2">
      <c r="A53" s="247"/>
      <c r="AK53" s="303" t="s">
        <v>521</v>
      </c>
      <c r="AL53" s="304"/>
      <c r="AM53" s="312">
        <v>1513074</v>
      </c>
      <c r="AN53" s="313">
        <v>47849</v>
      </c>
      <c r="AO53" s="314">
        <v>-59.6</v>
      </c>
      <c r="AP53" s="315">
        <v>69604</v>
      </c>
      <c r="AQ53" s="316">
        <v>-8.8000000000000007</v>
      </c>
      <c r="AR53" s="317">
        <v>-50.8</v>
      </c>
    </row>
    <row r="54" spans="1:44" ht="13.2" x14ac:dyDescent="0.2">
      <c r="A54" s="247"/>
      <c r="AK54" s="318"/>
      <c r="AL54" s="319" t="s">
        <v>520</v>
      </c>
      <c r="AM54" s="320">
        <v>784982</v>
      </c>
      <c r="AN54" s="321">
        <v>24824</v>
      </c>
      <c r="AO54" s="322">
        <v>-32.299999999999997</v>
      </c>
      <c r="AP54" s="323">
        <v>36247</v>
      </c>
      <c r="AQ54" s="324">
        <v>-13.2</v>
      </c>
      <c r="AR54" s="325">
        <v>-19.100000000000001</v>
      </c>
    </row>
    <row r="55" spans="1:44" ht="13.2" x14ac:dyDescent="0.2">
      <c r="A55" s="247"/>
      <c r="AK55" s="303" t="s">
        <v>522</v>
      </c>
      <c r="AL55" s="304"/>
      <c r="AM55" s="312">
        <v>1676047</v>
      </c>
      <c r="AN55" s="313">
        <v>54120</v>
      </c>
      <c r="AO55" s="314">
        <v>13.1</v>
      </c>
      <c r="AP55" s="315">
        <v>68410</v>
      </c>
      <c r="AQ55" s="316">
        <v>-1.7</v>
      </c>
      <c r="AR55" s="317">
        <v>14.8</v>
      </c>
    </row>
    <row r="56" spans="1:44" ht="13.2" x14ac:dyDescent="0.2">
      <c r="A56" s="247"/>
      <c r="AK56" s="318"/>
      <c r="AL56" s="319" t="s">
        <v>520</v>
      </c>
      <c r="AM56" s="320">
        <v>928214</v>
      </c>
      <c r="AN56" s="321">
        <v>29972</v>
      </c>
      <c r="AO56" s="322">
        <v>20.7</v>
      </c>
      <c r="AP56" s="323">
        <v>35086</v>
      </c>
      <c r="AQ56" s="324">
        <v>-3.2</v>
      </c>
      <c r="AR56" s="325">
        <v>23.9</v>
      </c>
    </row>
    <row r="57" spans="1:44" ht="13.2" x14ac:dyDescent="0.2">
      <c r="A57" s="247"/>
      <c r="AK57" s="303" t="s">
        <v>523</v>
      </c>
      <c r="AL57" s="304"/>
      <c r="AM57" s="312">
        <v>3742056</v>
      </c>
      <c r="AN57" s="313">
        <v>122888</v>
      </c>
      <c r="AO57" s="314">
        <v>127.1</v>
      </c>
      <c r="AP57" s="315">
        <v>73019</v>
      </c>
      <c r="AQ57" s="316">
        <v>6.7</v>
      </c>
      <c r="AR57" s="317">
        <v>120.4</v>
      </c>
    </row>
    <row r="58" spans="1:44" ht="13.2" x14ac:dyDescent="0.2">
      <c r="A58" s="247"/>
      <c r="AK58" s="318"/>
      <c r="AL58" s="319" t="s">
        <v>520</v>
      </c>
      <c r="AM58" s="320">
        <v>1509440</v>
      </c>
      <c r="AN58" s="321">
        <v>49569</v>
      </c>
      <c r="AO58" s="322">
        <v>65.400000000000006</v>
      </c>
      <c r="AP58" s="323">
        <v>39427</v>
      </c>
      <c r="AQ58" s="324">
        <v>12.4</v>
      </c>
      <c r="AR58" s="325">
        <v>53</v>
      </c>
    </row>
    <row r="59" spans="1:44" ht="13.2" x14ac:dyDescent="0.2">
      <c r="A59" s="247"/>
      <c r="AK59" s="303" t="s">
        <v>524</v>
      </c>
      <c r="AL59" s="304"/>
      <c r="AM59" s="312">
        <v>4365408</v>
      </c>
      <c r="AN59" s="313">
        <v>146387</v>
      </c>
      <c r="AO59" s="314">
        <v>19.100000000000001</v>
      </c>
      <c r="AP59" s="315">
        <v>76590</v>
      </c>
      <c r="AQ59" s="316">
        <v>4.9000000000000004</v>
      </c>
      <c r="AR59" s="317">
        <v>14.2</v>
      </c>
    </row>
    <row r="60" spans="1:44" ht="13.2" x14ac:dyDescent="0.2">
      <c r="A60" s="247"/>
      <c r="AK60" s="318"/>
      <c r="AL60" s="319" t="s">
        <v>520</v>
      </c>
      <c r="AM60" s="320">
        <v>2029407</v>
      </c>
      <c r="AN60" s="321">
        <v>68053</v>
      </c>
      <c r="AO60" s="322">
        <v>37.299999999999997</v>
      </c>
      <c r="AP60" s="323">
        <v>42387</v>
      </c>
      <c r="AQ60" s="324">
        <v>7.5</v>
      </c>
      <c r="AR60" s="325">
        <v>29.8</v>
      </c>
    </row>
    <row r="61" spans="1:44" ht="13.2" x14ac:dyDescent="0.2">
      <c r="A61" s="247"/>
      <c r="AK61" s="303" t="s">
        <v>525</v>
      </c>
      <c r="AL61" s="326"/>
      <c r="AM61" s="312">
        <v>3025829</v>
      </c>
      <c r="AN61" s="313">
        <v>97959</v>
      </c>
      <c r="AO61" s="314">
        <v>31</v>
      </c>
      <c r="AP61" s="315">
        <v>72794</v>
      </c>
      <c r="AQ61" s="327">
        <v>0.7</v>
      </c>
      <c r="AR61" s="317">
        <v>30.3</v>
      </c>
    </row>
    <row r="62" spans="1:44" ht="13.2" x14ac:dyDescent="0.2">
      <c r="A62" s="247"/>
      <c r="AK62" s="318"/>
      <c r="AL62" s="319" t="s">
        <v>520</v>
      </c>
      <c r="AM62" s="320">
        <v>1287353</v>
      </c>
      <c r="AN62" s="321">
        <v>41813</v>
      </c>
      <c r="AO62" s="322">
        <v>19.8</v>
      </c>
      <c r="AP62" s="323">
        <v>38982</v>
      </c>
      <c r="AQ62" s="324">
        <v>0.8</v>
      </c>
      <c r="AR62" s="325">
        <v>19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ZMjUocFcOo69N9kuQ8VyGRSsUM6SfVAYgFCnBmh8qvfEbveC3Sebbg4i6VH1NiidNGGjn/n67TpUiYrUCmyyGQ==" saltValue="shXkDU5nj4E4a8RMyUyM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bTkqCFqk2WQp7I3R0RK9J2SEubYQuL270q7Wapr5fVw3PaK212E65/gcl1bsdcyI77priIX/LiFC/2p5lkUGNw==" saltValue="jenmomEXGjZkVMBex+4b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QMh6w4eIozGWAUX14Xwojgo+TV3DbQquIVMbrjjUsV8w3UrvfKLBDTa/VvFdL3sdQIz17KEAATAIyJpOZMPjTw==" saltValue="V/CQlalagbChIY1UV/X5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17.52</v>
      </c>
      <c r="G47" s="12">
        <v>20.77</v>
      </c>
      <c r="H47" s="12">
        <v>21.84</v>
      </c>
      <c r="I47" s="12">
        <v>21.75</v>
      </c>
      <c r="J47" s="13">
        <v>20.71</v>
      </c>
    </row>
    <row r="48" spans="2:10" ht="57.75" customHeight="1" x14ac:dyDescent="0.2">
      <c r="B48" s="14"/>
      <c r="C48" s="1128" t="s">
        <v>4</v>
      </c>
      <c r="D48" s="1128"/>
      <c r="E48" s="1129"/>
      <c r="F48" s="15">
        <v>8.16</v>
      </c>
      <c r="G48" s="16">
        <v>8.25</v>
      </c>
      <c r="H48" s="16">
        <v>7.31</v>
      </c>
      <c r="I48" s="16">
        <v>8.09</v>
      </c>
      <c r="J48" s="17">
        <v>7.58</v>
      </c>
    </row>
    <row r="49" spans="2:10" ht="57.75" customHeight="1" thickBot="1" x14ac:dyDescent="0.25">
      <c r="B49" s="18"/>
      <c r="C49" s="1130" t="s">
        <v>5</v>
      </c>
      <c r="D49" s="1130"/>
      <c r="E49" s="1131"/>
      <c r="F49" s="19">
        <v>3.52</v>
      </c>
      <c r="G49" s="20">
        <v>4.34</v>
      </c>
      <c r="H49" s="20" t="s">
        <v>532</v>
      </c>
      <c r="I49" s="20">
        <v>0.72</v>
      </c>
      <c r="J49" s="21" t="s">
        <v>533</v>
      </c>
    </row>
    <row r="50" spans="2:10" ht="13.2" x14ac:dyDescent="0.2"/>
  </sheetData>
  <sheetProtection algorithmName="SHA-512" hashValue="T/+Ihr/IZ9x8+5gTXIFl/aih98eXqhs6kuETmc1ExYQOnAZskgAby4Zearzl34CXMEx958a9Sk2BdObPje/lew==" saltValue="A7PvChFZ03SuN+tZS+E4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dcterms:created xsi:type="dcterms:W3CDTF">2026-02-23T06:21:55Z</dcterms:created>
  <dcterms:modified xsi:type="dcterms:W3CDTF">2026-03-13T02:47:35Z</dcterms:modified>
  <cp:category/>
</cp:coreProperties>
</file>